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ечать" sheetId="1" r:id="rId1"/>
  </sheets>
  <definedNames>
    <definedName name="_xlnm.Print_Titles" localSheetId="0">'печать'!$10:$14</definedName>
  </definedNames>
  <calcPr fullCalcOnLoad="1"/>
</workbook>
</file>

<file path=xl/sharedStrings.xml><?xml version="1.0" encoding="utf-8"?>
<sst xmlns="http://schemas.openxmlformats.org/spreadsheetml/2006/main" count="197" uniqueCount="166">
  <si>
    <t>Приложение №1</t>
  </si>
  <si>
    <t>к целевой комплексной программе</t>
  </si>
  <si>
    <t>«Развитие малого и среднего предпринимательства</t>
  </si>
  <si>
    <t>Перечень программных мероприятий целевой комплексной программы</t>
  </si>
  <si>
    <t>Наименование мероприятий</t>
  </si>
  <si>
    <t>Финансовые затраты, руб.</t>
  </si>
  <si>
    <t>2012 год</t>
  </si>
  <si>
    <t>Итого</t>
  </si>
  <si>
    <t>Всего</t>
  </si>
  <si>
    <t>бюджет</t>
  </si>
  <si>
    <t>местный</t>
  </si>
  <si>
    <t>Раздел 1: Изучение и формирование благоприятной среды для развития предпринимательства.</t>
  </si>
  <si>
    <t>Итого по разделу:</t>
  </si>
  <si>
    <t>Раздел 2: Расширение доступа субъектов малого и среднего предпринимательства к финансовым ресурсам, развитие микрофинансирования</t>
  </si>
  <si>
    <t>Раздел 3:  Имущественная поддержка  предпринимательства</t>
  </si>
  <si>
    <t>Раздел 4: Поддержка субъектов малого и среднего предпринимательства в области подготовки, переподготовки и повышения квалификации кадров</t>
  </si>
  <si>
    <t>Раздел 5: Консультационная и информационная поддержка субъектов малого и среднего предпринимательства</t>
  </si>
  <si>
    <t>Раздел 6. Пропаганда и популяризация предпринимательской деятельности, развитие предпринимательской инициативы</t>
  </si>
  <si>
    <t>Раздел 7: Повышение конкурентоспособности, продвижение продукции</t>
  </si>
  <si>
    <t>Всего:</t>
  </si>
  <si>
    <t>областной</t>
  </si>
  <si>
    <t>федеральный</t>
  </si>
  <si>
    <t>Вид бюджетного ассигнования</t>
  </si>
  <si>
    <t>в муниципальном районе Кошкинский</t>
  </si>
  <si>
    <t>Самарской области» на 2012-2015 годы</t>
  </si>
  <si>
    <t>«Развитие малого и среднего предпринимательства в муниципальном районе Кошкинский Самарской области» на 2012-2015 годы</t>
  </si>
  <si>
    <t>2013 год</t>
  </si>
  <si>
    <t>2014 год</t>
  </si>
  <si>
    <t>2015 год</t>
  </si>
  <si>
    <t>Мониторинг нормативных правовых 
актов в части муниципальной поддержки малого предпринимательства</t>
  </si>
  <si>
    <t xml:space="preserve">Мониторинг затруднений, 
возникающих у предпринимателей при осуществлении предпринимательской деятельности, административных барьеров </t>
  </si>
  <si>
    <t>1.1</t>
  </si>
  <si>
    <t>1.2</t>
  </si>
  <si>
    <t>1.3</t>
  </si>
  <si>
    <t>1.4</t>
  </si>
  <si>
    <t>1.5</t>
  </si>
  <si>
    <t>1.6</t>
  </si>
  <si>
    <t xml:space="preserve">Мониторинг развития 
предпринимательства, выявление проблем и препятствий, сдерживающих развитие малого и среднего предпринимательства. Проведение  опросов и исследований                  </t>
  </si>
  <si>
    <t xml:space="preserve">Анализ и прогнозирование 
социально-экономического развития сектора малого и среднего   предпринимательства           </t>
  </si>
  <si>
    <t xml:space="preserve">Организация деятельности по рассмотрению вопросов повышения эффективности работы организаций инфраструктуры предпринимательской деятельности                  </t>
  </si>
  <si>
    <t>Распространение информации 
о существующей системе государственной поддержки СМП (СМИ, Интернет и др.)</t>
  </si>
  <si>
    <t>Разработать и внедрить регламенты
(стандарты) предоставления услуг субъектам предпринимательства с возможностью внедрения их по принципу «одного окна»</t>
  </si>
  <si>
    <t xml:space="preserve">Ведение реестра субъектов 
малого и среднего предпринимательства МО, в т.ч. получивших поддержку                      </t>
  </si>
  <si>
    <t>Иное</t>
  </si>
  <si>
    <t>1.7</t>
  </si>
  <si>
    <t>1.8</t>
  </si>
  <si>
    <t>1.9</t>
  </si>
  <si>
    <t xml:space="preserve">Предоставление на конкурсной 
основе субъектам малого предпринимательства, осуществляющим деятельность в приоритетных для МО отраслях, компенсации  части затрат, связанных с уплатой процентов за пользование кредитами, полученными в кредитных организациях            </t>
  </si>
  <si>
    <t>Предоставление на конкурсной 
основе субъектам малого и среднего предпринимательства компенсации части затрат, связанных с уплатой лизинговых платежей</t>
  </si>
  <si>
    <t xml:space="preserve">Субсидирование части затрат СМП, связанных с выплатой вознаграждения по банковской гарантии, договорам              
поручительства банку, иной кредитной организации, обеспечивающим исполнение обязательств по кредитам, привлеченным в банках    </t>
  </si>
  <si>
    <t>Предоставление муниципальных 
гарантий субъектам МСП, микрофинансовым организациям</t>
  </si>
  <si>
    <t>Организация взаимодействия с банковскими учреждениями, в том числе посредством заключения соглашений о сотрудничестве по кредитованию микрофинансовых организаций и инвестиционных проектов МСП</t>
  </si>
  <si>
    <t>организация консультаций для субъектов МСП по вопросам финансовой и нефинансовой поддержки, проведение семинаров, конференций, круглых столов по вопросам обслуживания субъектов малого и среднего предпринимательства в банках</t>
  </si>
  <si>
    <t>Организация деятельности по  созданию и развитию кредитных потребительских кооперативов</t>
  </si>
  <si>
    <t xml:space="preserve">Предоставление субсидий субъектам МСП в целях возмещения части стоимости присоединения к сетям: 
• электрическим; 
• газораспределительным;
• водопровода и канализации, и т.д.
</t>
  </si>
  <si>
    <t>Содействие созданию и развитию фондов, предоставляющих гранты талантливой молодежи на организацию собственного дела;</t>
  </si>
  <si>
    <t>Мониторинг деятельности СМП, получивших поддержку в рамках Программы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</si>
  <si>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</si>
  <si>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</si>
  <si>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</si>
  <si>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</si>
  <si>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</si>
  <si>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</si>
  <si>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</si>
  <si>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</si>
  <si>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</si>
  <si>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</si>
  <si>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</si>
  <si>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Формирование и обновление 
базы данных потребностей субъектов МСП в имуществе</t>
  </si>
  <si>
    <t>Формирование перечня 
земельных участков под застройку объектов недвижимости эконом-класса и бизнес-инкубаторов с целью последующей сдачи в аренду субъектам малого и среднего бизнеса</t>
  </si>
  <si>
    <t xml:space="preserve">Организация методической 
работы и системы мониторинга, контроля  за предоставлением муниципального имущества субъектам малого и среднего предпринимательства в аренду </t>
  </si>
  <si>
    <t>Мониторинг  отчуждения  муниципального имущества с предоставлением субъектам МСП преимущественного права выкупа в установленном законодательством порядке</t>
  </si>
  <si>
    <t>Формирование перечня свободных земельных участков и содействие субъектам МСП в их выделении под строительство собственных объектов (производственного, торгового, складского и иного назначения) и в выкупе незавершенных строительством объектов</t>
  </si>
  <si>
    <t>Формирование перечня объектов незавершенного строительства муниципальной собственности для их вовлечения в хозяйственный оборот субъектов МСП</t>
  </si>
  <si>
    <t>3.1</t>
  </si>
  <si>
    <t>3.2</t>
  </si>
  <si>
    <t>3.3</t>
  </si>
  <si>
    <t>3.4</t>
  </si>
  <si>
    <t>3.5</t>
  </si>
  <si>
    <t>3.6</t>
  </si>
  <si>
    <t>3.7</t>
  </si>
  <si>
    <t xml:space="preserve">Организация  дополнительного профессионального обучения населения, изъявившего желание вести предпринимательскую деятельность, и начинающих предпринимателей основам предпринимательской деятельности и подготовка кадров по требуемым профессиям для малого бизнеса семинары, курсы, консультации)         </t>
  </si>
  <si>
    <t>Мониторинг потребностей в знаниях и навыков  предпринимателей, формирование специализированных курсов исходя из выявленных потребностей.</t>
  </si>
  <si>
    <t>Проведение тематических семинаров по вопросам юридического, финансового характера и ведения бизнеса.</t>
  </si>
  <si>
    <t>Повышение квалификации сотрудников органов муниципальной власти по вопросам предпринимательства/ государственной поддержки  и иным вопросам</t>
  </si>
  <si>
    <t>Распространение методических пособий, например «Специальные режимы налогообложения: вопросы и ответы», «Путеводитель начинающего предпринимателя», «В помощь предпринимателю», «Финансовая поддержка малого и среднего бизнеса», «Инструменты продвижения продукции в современных условиях», «Трудовые отношения», «Организация розничной торговли», «Инновационные технологии» и др.</t>
  </si>
  <si>
    <t>Организация и проведение профориентационных семинаров для безработных граждан «Основы предпринимательской деятельности»;</t>
  </si>
  <si>
    <t>Создание совместно ВУЗами курса повышения квалификации, предоставление субсидий субъектам МСП в целях возмещения части стоимости обучения сотрудников по образовательным программам, включая дистанционное обучение;</t>
  </si>
  <si>
    <t>Разработка программ информирования (профориентационные и профинформационные курсы) для начинающих предпринимателей и их апробация на базе учреждений профессионального образования;</t>
  </si>
  <si>
    <t>4.1</t>
  </si>
  <si>
    <t>4.2</t>
  </si>
  <si>
    <t>4.3</t>
  </si>
  <si>
    <t>4.4</t>
  </si>
  <si>
    <t>4.5</t>
  </si>
  <si>
    <t>4.6</t>
  </si>
  <si>
    <t>4.7</t>
  </si>
  <si>
    <t>4.8</t>
  </si>
  <si>
    <t xml:space="preserve">Организация и проведение обучения специалистов организаций инфраструктуры  поддержки малого предпринимательства </t>
  </si>
  <si>
    <t>Осуществление и развитие консультационной поддержки субъектов малого и среднего предпринимательства</t>
  </si>
  <si>
    <t xml:space="preserve">Организация и проведение презентационных встреч и иных мероприятий, способствующих развитию инвестиционной активности СМП                   </t>
  </si>
  <si>
    <t>Предоставление на конкурсной основе субсидий на развитие существующих организаций инфраструктуры малого предпринимательства МО, в том числе на организацию и развитие консультационных пунктов по вопросам социального и кадрового развития малого предпринимательства, разработку методологического обеспечения деятельности СМП</t>
  </si>
  <si>
    <t xml:space="preserve">Предоставление на конкурсной основе организациям инфраструктуры поддержки малого предпринимательства субсидий, направленных на компенсацию части затрат, связанных с оказанием безвозмездных информационных, консультационных и образовательных услуг, оказанных:
- гражданам, изъявившим желание организовать бизнес;
- СМП, осуществляющим предпринимательскую деятельность менее двух лет, а также осуществляющим хозяйственную деятельность в приоритетных для МО видах деятельности.               
</t>
  </si>
  <si>
    <t>Проведение конференций по  вопросам развития малого  предпринимательства с участием представителей предпринимательского сообщества, представителей территориальных органов федеральных органов власти, органов исполнительной и законодательной власти МО и Субъекта Федерации</t>
  </si>
  <si>
    <t xml:space="preserve">Предоставление на конкурсной  основе организациям инфраструктуры поддержки малого  предпринимательства субсидий на проведение мероприятий, направленных на развитие малого  предпринимательства на территории МО (семинары, конференции, «круглые столы", тематические  выставки, ярмарки и т.п.)        </t>
  </si>
  <si>
    <t>Создание и ведение информационной страницы в Интернет (на сайте администрации МО) по поддержки и развитию предпринимательства в МО</t>
  </si>
  <si>
    <t>Создание телефонов «горячей линии» по оказанию скорой и безвозмездной консультационной помощи предпринимателям, а также прием жалоб, связанных с несанкционированными проверками правоохранительных и контролирующих органов</t>
  </si>
  <si>
    <t xml:space="preserve">Создание  информационной базы   данных по выпускаемой предприятиями МО продукции и предоставляемым на территории МО услугам               </t>
  </si>
  <si>
    <t>Создание/Финансовая поддержка и развитие бизнес-инкубатора</t>
  </si>
  <si>
    <t>Содействие в участии субъектов малого и среднего предпринимательства в выставочно-ярмарочной деятельности с целью развития межрегиональных контактов</t>
  </si>
  <si>
    <t>Издание информационно-справочных, методических и презентационных материалов, посвященных вопросам развития предпринимательства на территории МО и субъекта федерации, включая материалы по вопросам оформления земли,  согласования строительства, проведения реконструкции объектов</t>
  </si>
  <si>
    <t xml:space="preserve">Проведение мониторинга наличия в МО программ кредитования предпринимателей с последующим размещением информации об условиях кредитования на сайте муниципального образования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</si>
  <si>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</si>
  <si>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</si>
  <si>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</si>
  <si>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</si>
  <si>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</si>
  <si>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</si>
  <si>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</si>
  <si>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</si>
  <si>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</si>
  <si>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</si>
  <si>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</si>
  <si>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</si>
  <si>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</si>
  <si>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</si>
  <si>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</si>
  <si>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Разработка специализированной программы пропаганды предпринимательства субъектами Российской Федерации, включая пропаганду предпринимательской деятельности, пропаганду деятельности микрофинансовых организаций, пропаганду деятельности органов власти по поддержке и развитию малого и среднего предпринимательства; пропаганду спонсорской и благотворительной деятельности,  осуществляемой субъектами МСП</t>
  </si>
  <si>
    <t xml:space="preserve">Организация и проведение конкурса «Предприниматель года»           </t>
  </si>
  <si>
    <t xml:space="preserve">Организация и проведение конкурсов на лучшие:
- молодежный проект; 
профессиональное мастерство в сфере торговли и услуг, и другое                                     </t>
  </si>
  <si>
    <t>Ведение тематической «колонки» в местной газете / журнале о предпринимательской деятельности в МО и регионе</t>
  </si>
  <si>
    <t>Выпуск тематических программ о предпринимательстве на местном ТВ</t>
  </si>
  <si>
    <t xml:space="preserve">Проведение тематических встреч учащейся молодежи с руководителями предприятий и организаций инфраструктуры малого бизнеса                   </t>
  </si>
  <si>
    <t>Проведение рекламных кампаний с использованием средств электронной, наружной и печатной рекламы, включая изготовление и распространение презентационных материалов и рекламно-сувенирной продукции;</t>
  </si>
  <si>
    <t>Организация реализации предпринимательских проектов в учреждениях среднего и среднеспециального образования;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</si>
  <si>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</si>
  <si>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</si>
  <si>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</si>
  <si>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</si>
  <si>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</si>
  <si>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</si>
  <si>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</si>
  <si>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</si>
  <si>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</si>
  <si>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 xml:space="preserve">Стимулирование деловой активности 
малых предприятий  района с использованием  механизма деловых миссий, обмена опытом применения  цивилизованных форм ведения бизнеса   </t>
  </si>
  <si>
    <t xml:space="preserve">Организация и проведение информационно-консультационных мероприятий для субъектов малого предпринимательства,   
производящих товары (работы, услуги), предназначенные для экспорта, по вопросам развития бизнеса  
</t>
  </si>
  <si>
    <t>Организация и проведение презентационных встреч и иных мероприятий  с потенциальными инвесторами, способствующих развитию  и привлечению инвестиций в предпринимательство МО</t>
  </si>
  <si>
    <t xml:space="preserve">Сопровождение инвестиционных  проектов субъектов малого и среднего предпринимательства    </t>
  </si>
  <si>
    <t xml:space="preserve">Содействие участию субъектов малого предпринимательства в выставках и ярмарках на территории России и за рубежом. </t>
  </si>
  <si>
    <t>Компенсация части затрат, потраченных на участие в выставках и ярмарках.</t>
  </si>
  <si>
    <t>Формирование перечня заявок субъектов малого и среднего предпринимательства для приглашения деловых миссий из других регионов; формирование деловых миссий из предприятий субъектов РФ для выезда в другие регионы;</t>
  </si>
  <si>
    <t>Организационное и информационное содействие созданию и развитию саморегулируемых организаций, общественных объединений предпринимателей, бизнес-ассоциаций.</t>
  </si>
  <si>
    <t xml:space="preserve">Подготовка выставочной экспозиции потенциала МО               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</si>
  <si>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</si>
  <si>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</si>
  <si>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</si>
  <si>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</si>
  <si>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</si>
  <si>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</si>
  <si>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</si>
  <si>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</si>
  <si>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</si>
  <si>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</si>
  <si>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4.9</t>
  </si>
  <si>
    <t>8. Микрофинансирование</t>
  </si>
  <si>
    <t>8.1</t>
  </si>
  <si>
    <t>Микрофинансирование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</si>
</sst>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9" fillId="24" borderId="10" xfId="58" applyNumberFormat="1" applyFont="1" applyFill="1" applyBorder="1" applyAlignment="1" applyProtection="1">
      <alignment horizontal="center" vertical="center" wrapText="1"/>
      <protection/>
    </xf>
    <xf numFmtId="49" fontId="19" fillId="24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165" fontId="19" fillId="24" borderId="10" xfId="58" applyNumberFormat="1" applyFont="1" applyFill="1" applyBorder="1" applyAlignment="1" applyProtection="1">
      <alignment horizontal="center" wrapText="1"/>
      <protection/>
    </xf>
    <xf numFmtId="0" fontId="18" fillId="0" borderId="0" xfId="0" applyFont="1" applyFill="1" applyAlignment="1">
      <alignment horizontal="center"/>
    </xf>
    <xf numFmtId="49" fontId="19" fillId="24" borderId="10" xfId="0" applyNumberFormat="1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left" vertical="top" wrapText="1"/>
    </xf>
    <xf numFmtId="3" fontId="19" fillId="24" borderId="1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/>
    </xf>
    <xf numFmtId="3" fontId="19" fillId="24" borderId="10" xfId="0" applyNumberFormat="1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3" fontId="19" fillId="24" borderId="11" xfId="0" applyNumberFormat="1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horizontal="left" vertical="top" wrapText="1"/>
    </xf>
    <xf numFmtId="49" fontId="19" fillId="24" borderId="13" xfId="0" applyNumberFormat="1" applyFont="1" applyFill="1" applyBorder="1" applyAlignment="1">
      <alignment horizontal="left" vertical="top" wrapText="1"/>
    </xf>
    <xf numFmtId="49" fontId="19" fillId="24" borderId="14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3" fontId="19" fillId="0" borderId="15" xfId="0" applyNumberFormat="1" applyFont="1" applyFill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0" fontId="19" fillId="0" borderId="12" xfId="0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/>
    </xf>
    <xf numFmtId="4" fontId="19" fillId="24" borderId="10" xfId="58" applyNumberFormat="1" applyFont="1" applyFill="1" applyBorder="1" applyAlignment="1" applyProtection="1">
      <alignment horizontal="right" vertical="top" wrapText="1"/>
      <protection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24" borderId="10" xfId="58" applyNumberFormat="1" applyFont="1" applyFill="1" applyBorder="1" applyAlignment="1" applyProtection="1">
      <alignment horizontal="right" vertical="top" wrapText="1"/>
      <protection/>
    </xf>
    <xf numFmtId="2" fontId="19" fillId="0" borderId="10" xfId="58" applyNumberFormat="1" applyFont="1" applyFill="1" applyBorder="1" applyAlignment="1" applyProtection="1">
      <alignment horizontal="right" vertical="top" wrapText="1"/>
      <protection/>
    </xf>
    <xf numFmtId="4" fontId="19" fillId="0" borderId="10" xfId="58" applyNumberFormat="1" applyFont="1" applyFill="1" applyBorder="1" applyAlignment="1" applyProtection="1">
      <alignment horizontal="right" vertical="top" wrapText="1"/>
      <protection/>
    </xf>
    <xf numFmtId="4" fontId="21" fillId="24" borderId="10" xfId="58" applyNumberFormat="1" applyFont="1" applyFill="1" applyBorder="1" applyAlignment="1" applyProtection="1">
      <alignment horizontal="right" vertical="top" wrapText="1"/>
      <protection/>
    </xf>
    <xf numFmtId="3" fontId="21" fillId="24" borderId="1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2" fontId="21" fillId="24" borderId="10" xfId="58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Alignment="1">
      <alignment/>
    </xf>
    <xf numFmtId="165" fontId="21" fillId="24" borderId="10" xfId="58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vertical="top" wrapText="1"/>
    </xf>
    <xf numFmtId="4" fontId="21" fillId="0" borderId="10" xfId="58" applyNumberFormat="1" applyFont="1" applyFill="1" applyBorder="1" applyAlignment="1" applyProtection="1">
      <alignment horizontal="right" vertical="top" wrapText="1"/>
      <protection/>
    </xf>
    <xf numFmtId="165" fontId="21" fillId="24" borderId="10" xfId="58" applyNumberFormat="1" applyFont="1" applyFill="1" applyBorder="1" applyAlignment="1" applyProtection="1">
      <alignment horizontal="center" wrapText="1"/>
      <protection/>
    </xf>
    <xf numFmtId="3" fontId="21" fillId="0" borderId="1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/>
    </xf>
    <xf numFmtId="4" fontId="23" fillId="24" borderId="10" xfId="58" applyNumberFormat="1" applyFont="1" applyFill="1" applyBorder="1" applyAlignment="1" applyProtection="1">
      <alignment horizontal="right" vertical="top" wrapText="1"/>
      <protection/>
    </xf>
    <xf numFmtId="3" fontId="23" fillId="24" borderId="10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17" xfId="0" applyNumberFormat="1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165" fontId="19" fillId="24" borderId="10" xfId="58" applyNumberFormat="1" applyFont="1" applyFill="1" applyBorder="1" applyAlignment="1" applyProtection="1">
      <alignment horizontal="center" vertical="center" wrapText="1"/>
      <protection/>
    </xf>
    <xf numFmtId="165" fontId="21" fillId="24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3" fontId="21" fillId="24" borderId="12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left" vertical="top" wrapText="1"/>
    </xf>
    <xf numFmtId="3" fontId="21" fillId="24" borderId="12" xfId="0" applyNumberFormat="1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3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75" zoomScaleNormal="75" zoomScalePageLayoutView="0" workbookViewId="0" topLeftCell="A1">
      <selection activeCell="H1" sqref="H1"/>
    </sheetView>
  </sheetViews>
  <sheetFormatPr defaultColWidth="9.00390625" defaultRowHeight="15"/>
  <cols>
    <col min="1" max="1" width="4.8515625" style="1" customWidth="1"/>
    <col min="2" max="2" width="35.28125" style="2" customWidth="1"/>
    <col min="3" max="3" width="16.7109375" style="3" customWidth="1"/>
    <col min="4" max="4" width="10.140625" style="47" customWidth="1"/>
    <col min="5" max="5" width="10.00390625" style="2" customWidth="1"/>
    <col min="6" max="6" width="14.421875" style="2" customWidth="1"/>
    <col min="7" max="7" width="14.8515625" style="2" customWidth="1"/>
    <col min="8" max="8" width="10.00390625" style="47" customWidth="1"/>
    <col min="9" max="9" width="11.28125" style="2" customWidth="1"/>
    <col min="10" max="10" width="13.00390625" style="2" customWidth="1"/>
    <col min="11" max="11" width="14.421875" style="2" customWidth="1"/>
    <col min="12" max="12" width="9.7109375" style="47" customWidth="1"/>
    <col min="13" max="13" width="10.421875" style="2" customWidth="1"/>
    <col min="14" max="14" width="12.8515625" style="2" customWidth="1"/>
    <col min="15" max="15" width="14.8515625" style="2" customWidth="1"/>
    <col min="16" max="16" width="14.8515625" style="47" customWidth="1"/>
    <col min="17" max="19" width="14.8515625" style="2" customWidth="1"/>
    <col min="20" max="20" width="11.57421875" style="47" customWidth="1"/>
    <col min="21" max="16384" width="9.00390625" style="2" customWidth="1"/>
  </cols>
  <sheetData>
    <row r="1" spans="13:20" ht="15.75">
      <c r="M1" s="69" t="s">
        <v>0</v>
      </c>
      <c r="N1" s="69"/>
      <c r="O1" s="69"/>
      <c r="P1" s="69"/>
      <c r="Q1" s="69"/>
      <c r="R1" s="69"/>
      <c r="S1" s="69"/>
      <c r="T1" s="69"/>
    </row>
    <row r="2" spans="13:20" ht="15.75">
      <c r="M2" s="4"/>
      <c r="N2" s="4"/>
      <c r="O2" s="4"/>
      <c r="P2" s="58"/>
      <c r="Q2" s="4"/>
      <c r="R2" s="4"/>
      <c r="S2" s="4"/>
      <c r="T2" s="4" t="s">
        <v>1</v>
      </c>
    </row>
    <row r="3" spans="13:20" ht="15.75">
      <c r="M3" s="4"/>
      <c r="N3" s="4"/>
      <c r="O3" s="4"/>
      <c r="P3" s="58"/>
      <c r="Q3" s="4"/>
      <c r="R3" s="4"/>
      <c r="S3" s="4"/>
      <c r="T3" s="4" t="s">
        <v>2</v>
      </c>
    </row>
    <row r="4" spans="13:20" ht="15.75">
      <c r="M4" s="4"/>
      <c r="N4" s="4"/>
      <c r="O4" s="4"/>
      <c r="P4" s="58"/>
      <c r="Q4" s="4"/>
      <c r="R4" s="59" t="s">
        <v>23</v>
      </c>
      <c r="S4" s="59"/>
      <c r="T4" s="59"/>
    </row>
    <row r="5" spans="13:20" ht="15.75">
      <c r="M5" s="4"/>
      <c r="N5" s="4"/>
      <c r="O5" s="4"/>
      <c r="P5" s="58"/>
      <c r="Q5" s="4"/>
      <c r="R5" s="59" t="s">
        <v>24</v>
      </c>
      <c r="S5" s="59"/>
      <c r="T5" s="59"/>
    </row>
    <row r="7" spans="1:20" ht="15.7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15" customHeight="1">
      <c r="A8" s="70" t="s">
        <v>25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10" spans="1:20" ht="38.25" customHeight="1">
      <c r="A10" s="71" t="s">
        <v>4</v>
      </c>
      <c r="B10" s="71"/>
      <c r="C10" s="72" t="s">
        <v>22</v>
      </c>
      <c r="D10" s="63" t="s">
        <v>5</v>
      </c>
      <c r="E10" s="63"/>
      <c r="F10" s="63"/>
      <c r="G10" s="63"/>
      <c r="H10" s="63" t="s">
        <v>5</v>
      </c>
      <c r="I10" s="63"/>
      <c r="J10" s="63"/>
      <c r="K10" s="63"/>
      <c r="L10" s="63" t="s">
        <v>5</v>
      </c>
      <c r="M10" s="63"/>
      <c r="N10" s="63"/>
      <c r="O10" s="63"/>
      <c r="P10" s="63" t="s">
        <v>5</v>
      </c>
      <c r="Q10" s="63"/>
      <c r="R10" s="63"/>
      <c r="S10" s="63"/>
      <c r="T10" s="48"/>
    </row>
    <row r="11" spans="1:20" ht="15" customHeight="1">
      <c r="A11" s="71"/>
      <c r="B11" s="71"/>
      <c r="C11" s="72"/>
      <c r="D11" s="63" t="s">
        <v>6</v>
      </c>
      <c r="E11" s="63"/>
      <c r="F11" s="63"/>
      <c r="G11" s="63"/>
      <c r="H11" s="63" t="s">
        <v>26</v>
      </c>
      <c r="I11" s="63"/>
      <c r="J11" s="63"/>
      <c r="K11" s="63"/>
      <c r="L11" s="63" t="s">
        <v>27</v>
      </c>
      <c r="M11" s="63"/>
      <c r="N11" s="63"/>
      <c r="O11" s="63"/>
      <c r="P11" s="63" t="s">
        <v>28</v>
      </c>
      <c r="Q11" s="63"/>
      <c r="R11" s="63"/>
      <c r="S11" s="63"/>
      <c r="T11" s="64" t="s">
        <v>7</v>
      </c>
    </row>
    <row r="12" spans="1:20" ht="12.75" customHeight="1">
      <c r="A12" s="71"/>
      <c r="B12" s="71"/>
      <c r="C12" s="72"/>
      <c r="D12" s="64" t="s">
        <v>8</v>
      </c>
      <c r="E12" s="63" t="s">
        <v>9</v>
      </c>
      <c r="F12" s="63"/>
      <c r="G12" s="63"/>
      <c r="H12" s="64" t="s">
        <v>8</v>
      </c>
      <c r="I12" s="5"/>
      <c r="J12" s="63" t="s">
        <v>9</v>
      </c>
      <c r="K12" s="63"/>
      <c r="L12" s="64" t="s">
        <v>8</v>
      </c>
      <c r="M12" s="63" t="s">
        <v>9</v>
      </c>
      <c r="N12" s="63"/>
      <c r="O12" s="63"/>
      <c r="P12" s="64" t="s">
        <v>8</v>
      </c>
      <c r="Q12" s="63" t="s">
        <v>9</v>
      </c>
      <c r="R12" s="63"/>
      <c r="S12" s="63"/>
      <c r="T12" s="64"/>
    </row>
    <row r="13" spans="1:20" ht="48" customHeight="1">
      <c r="A13" s="71"/>
      <c r="B13" s="71"/>
      <c r="C13" s="72"/>
      <c r="D13" s="64"/>
      <c r="E13" s="5" t="s">
        <v>10</v>
      </c>
      <c r="F13" s="5" t="s">
        <v>20</v>
      </c>
      <c r="G13" s="5" t="s">
        <v>21</v>
      </c>
      <c r="H13" s="64"/>
      <c r="I13" s="5" t="s">
        <v>10</v>
      </c>
      <c r="J13" s="5" t="s">
        <v>20</v>
      </c>
      <c r="K13" s="5" t="s">
        <v>21</v>
      </c>
      <c r="L13" s="64"/>
      <c r="M13" s="5" t="s">
        <v>10</v>
      </c>
      <c r="N13" s="5" t="s">
        <v>20</v>
      </c>
      <c r="O13" s="5" t="s">
        <v>21</v>
      </c>
      <c r="P13" s="64"/>
      <c r="Q13" s="5" t="s">
        <v>10</v>
      </c>
      <c r="R13" s="5" t="s">
        <v>20</v>
      </c>
      <c r="S13" s="5" t="s">
        <v>21</v>
      </c>
      <c r="T13" s="64"/>
    </row>
    <row r="14" spans="1:20" s="3" customFormat="1" ht="15.75">
      <c r="A14" s="6">
        <v>1</v>
      </c>
      <c r="B14" s="7">
        <v>2</v>
      </c>
      <c r="C14" s="7">
        <v>3</v>
      </c>
      <c r="D14" s="49">
        <v>4</v>
      </c>
      <c r="E14" s="8">
        <v>5</v>
      </c>
      <c r="F14" s="8">
        <v>6</v>
      </c>
      <c r="G14" s="8">
        <v>7</v>
      </c>
      <c r="H14" s="52">
        <v>8</v>
      </c>
      <c r="I14" s="8">
        <v>9</v>
      </c>
      <c r="J14" s="8">
        <v>10</v>
      </c>
      <c r="K14" s="8">
        <v>11</v>
      </c>
      <c r="L14" s="52">
        <v>12</v>
      </c>
      <c r="M14" s="8">
        <v>13</v>
      </c>
      <c r="N14" s="8">
        <v>14</v>
      </c>
      <c r="O14" s="8">
        <v>15</v>
      </c>
      <c r="P14" s="52">
        <v>16</v>
      </c>
      <c r="Q14" s="8">
        <v>17</v>
      </c>
      <c r="R14" s="8">
        <v>18</v>
      </c>
      <c r="S14" s="8">
        <v>19</v>
      </c>
      <c r="T14" s="52">
        <v>20</v>
      </c>
    </row>
    <row r="15" spans="1:20" s="9" customFormat="1" ht="18" customHeight="1">
      <c r="A15" s="73" t="s">
        <v>11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s="13" customFormat="1" ht="82.5" customHeight="1">
      <c r="A16" s="22" t="s">
        <v>31</v>
      </c>
      <c r="B16" s="36" t="s">
        <v>29</v>
      </c>
      <c r="C16" s="20"/>
      <c r="D16" s="43">
        <f>SUM(E16:G16)</f>
        <v>18</v>
      </c>
      <c r="E16" s="38"/>
      <c r="F16" s="38">
        <v>7.5</v>
      </c>
      <c r="G16" s="38">
        <v>10.5</v>
      </c>
      <c r="H16" s="43">
        <f>SUM(I16:K16)</f>
        <v>20.7</v>
      </c>
      <c r="I16" s="38"/>
      <c r="J16" s="38">
        <v>8.7</v>
      </c>
      <c r="K16" s="38">
        <v>12</v>
      </c>
      <c r="L16" s="43">
        <f>SUM(M16:O16)</f>
        <v>23.33</v>
      </c>
      <c r="M16" s="38"/>
      <c r="N16" s="38">
        <v>9.8</v>
      </c>
      <c r="O16" s="38">
        <v>13.53</v>
      </c>
      <c r="P16" s="43">
        <f>SUM(Q16:S16)</f>
        <v>35</v>
      </c>
      <c r="Q16" s="38"/>
      <c r="R16" s="38">
        <v>14.7</v>
      </c>
      <c r="S16" s="38">
        <v>20.3</v>
      </c>
      <c r="T16" s="43">
        <f>SUM(D16+H16+L16+P16)</f>
        <v>97.03</v>
      </c>
    </row>
    <row r="17" spans="1:20" s="13" customFormat="1" ht="94.5" customHeight="1">
      <c r="A17" s="22" t="s">
        <v>32</v>
      </c>
      <c r="B17" s="36" t="s">
        <v>30</v>
      </c>
      <c r="C17" s="20"/>
      <c r="D17" s="43">
        <f aca="true" t="shared" si="0" ref="D17:D24">SUM(E17:G17)</f>
        <v>18</v>
      </c>
      <c r="E17" s="38"/>
      <c r="F17" s="38">
        <v>7.5</v>
      </c>
      <c r="G17" s="38">
        <v>10.5</v>
      </c>
      <c r="H17" s="43">
        <f aca="true" t="shared" si="1" ref="H17:H24">SUM(I17:K17)</f>
        <v>20.7</v>
      </c>
      <c r="I17" s="38"/>
      <c r="J17" s="38">
        <v>8.7</v>
      </c>
      <c r="K17" s="38">
        <v>12</v>
      </c>
      <c r="L17" s="43">
        <f aca="true" t="shared" si="2" ref="L17:L24">SUM(M17:O17)</f>
        <v>23.33</v>
      </c>
      <c r="M17" s="38"/>
      <c r="N17" s="38">
        <v>9.8</v>
      </c>
      <c r="O17" s="38">
        <v>13.53</v>
      </c>
      <c r="P17" s="43">
        <f aca="true" t="shared" si="3" ref="P17:P24">SUM(Q17:S17)</f>
        <v>35</v>
      </c>
      <c r="Q17" s="38"/>
      <c r="R17" s="38">
        <v>14.7</v>
      </c>
      <c r="S17" s="38">
        <v>20.3</v>
      </c>
      <c r="T17" s="43">
        <f aca="true" t="shared" si="4" ref="T17:T24">SUM(D17+H17+L17+P17)</f>
        <v>97.03</v>
      </c>
    </row>
    <row r="18" spans="1:20" s="13" customFormat="1" ht="114.75" customHeight="1">
      <c r="A18" s="22" t="s">
        <v>33</v>
      </c>
      <c r="B18" s="36" t="s">
        <v>37</v>
      </c>
      <c r="C18" s="20"/>
      <c r="D18" s="43">
        <f t="shared" si="0"/>
        <v>18</v>
      </c>
      <c r="E18" s="38"/>
      <c r="F18" s="38">
        <v>7.5</v>
      </c>
      <c r="G18" s="38">
        <v>10.5</v>
      </c>
      <c r="H18" s="43">
        <f t="shared" si="1"/>
        <v>20.7</v>
      </c>
      <c r="I18" s="38"/>
      <c r="J18" s="38">
        <v>8.7</v>
      </c>
      <c r="K18" s="38">
        <v>12</v>
      </c>
      <c r="L18" s="43">
        <f t="shared" si="2"/>
        <v>23.33</v>
      </c>
      <c r="M18" s="38"/>
      <c r="N18" s="38">
        <v>9.8</v>
      </c>
      <c r="O18" s="38">
        <v>13.53</v>
      </c>
      <c r="P18" s="43">
        <f t="shared" si="3"/>
        <v>35</v>
      </c>
      <c r="Q18" s="38"/>
      <c r="R18" s="38">
        <v>14.7</v>
      </c>
      <c r="S18" s="38">
        <v>20.3</v>
      </c>
      <c r="T18" s="43">
        <f t="shared" si="4"/>
        <v>97.03</v>
      </c>
    </row>
    <row r="19" spans="1:20" s="13" customFormat="1" ht="68.25" customHeight="1">
      <c r="A19" s="22" t="s">
        <v>34</v>
      </c>
      <c r="B19" s="36" t="s">
        <v>38</v>
      </c>
      <c r="C19" s="20"/>
      <c r="D19" s="43">
        <f t="shared" si="0"/>
        <v>18</v>
      </c>
      <c r="E19" s="38"/>
      <c r="F19" s="38">
        <v>7.5</v>
      </c>
      <c r="G19" s="38">
        <v>10.5</v>
      </c>
      <c r="H19" s="43">
        <f t="shared" si="1"/>
        <v>20.7</v>
      </c>
      <c r="I19" s="38"/>
      <c r="J19" s="38">
        <v>8.7</v>
      </c>
      <c r="K19" s="38">
        <v>12</v>
      </c>
      <c r="L19" s="43">
        <f t="shared" si="2"/>
        <v>23.33</v>
      </c>
      <c r="M19" s="38"/>
      <c r="N19" s="38">
        <v>9.8</v>
      </c>
      <c r="O19" s="38">
        <v>13.53</v>
      </c>
      <c r="P19" s="43">
        <f t="shared" si="3"/>
        <v>35</v>
      </c>
      <c r="Q19" s="38"/>
      <c r="R19" s="38">
        <v>14.7</v>
      </c>
      <c r="S19" s="38">
        <v>20.3</v>
      </c>
      <c r="T19" s="43">
        <f t="shared" si="4"/>
        <v>97.03</v>
      </c>
    </row>
    <row r="20" spans="1:20" s="13" customFormat="1" ht="81.75" customHeight="1">
      <c r="A20" s="22" t="s">
        <v>35</v>
      </c>
      <c r="B20" s="32" t="s">
        <v>39</v>
      </c>
      <c r="C20" s="20"/>
      <c r="D20" s="43">
        <f t="shared" si="0"/>
        <v>18</v>
      </c>
      <c r="E20" s="38"/>
      <c r="F20" s="38">
        <v>7.5</v>
      </c>
      <c r="G20" s="38">
        <v>10.5</v>
      </c>
      <c r="H20" s="43">
        <f t="shared" si="1"/>
        <v>20.7</v>
      </c>
      <c r="I20" s="38"/>
      <c r="J20" s="38">
        <v>8.7</v>
      </c>
      <c r="K20" s="38">
        <v>12</v>
      </c>
      <c r="L20" s="43">
        <f t="shared" si="2"/>
        <v>23.33</v>
      </c>
      <c r="M20" s="38"/>
      <c r="N20" s="38">
        <v>9.8</v>
      </c>
      <c r="O20" s="38">
        <v>13.53</v>
      </c>
      <c r="P20" s="43">
        <f t="shared" si="3"/>
        <v>35</v>
      </c>
      <c r="Q20" s="38"/>
      <c r="R20" s="38">
        <v>14.7</v>
      </c>
      <c r="S20" s="38">
        <v>20.3</v>
      </c>
      <c r="T20" s="43">
        <f t="shared" si="4"/>
        <v>97.03</v>
      </c>
    </row>
    <row r="21" spans="1:20" s="13" customFormat="1" ht="67.5" customHeight="1">
      <c r="A21" s="22" t="s">
        <v>36</v>
      </c>
      <c r="B21" s="36" t="s">
        <v>40</v>
      </c>
      <c r="C21" s="20"/>
      <c r="D21" s="43">
        <f t="shared" si="0"/>
        <v>18</v>
      </c>
      <c r="E21" s="38"/>
      <c r="F21" s="38">
        <v>7.5</v>
      </c>
      <c r="G21" s="38">
        <v>10.5</v>
      </c>
      <c r="H21" s="43">
        <f t="shared" si="1"/>
        <v>20.7</v>
      </c>
      <c r="I21" s="38"/>
      <c r="J21" s="38">
        <v>8.7</v>
      </c>
      <c r="K21" s="38">
        <v>12</v>
      </c>
      <c r="L21" s="43">
        <f t="shared" si="2"/>
        <v>23.33</v>
      </c>
      <c r="M21" s="38"/>
      <c r="N21" s="38">
        <v>9.8</v>
      </c>
      <c r="O21" s="38">
        <v>13.53</v>
      </c>
      <c r="P21" s="43">
        <f t="shared" si="3"/>
        <v>35</v>
      </c>
      <c r="Q21" s="38"/>
      <c r="R21" s="38">
        <v>14.7</v>
      </c>
      <c r="S21" s="38">
        <v>20.3</v>
      </c>
      <c r="T21" s="43">
        <f t="shared" si="4"/>
        <v>97.03</v>
      </c>
    </row>
    <row r="22" spans="1:20" s="13" customFormat="1" ht="98.25" customHeight="1">
      <c r="A22" s="22" t="s">
        <v>44</v>
      </c>
      <c r="B22" s="36" t="s">
        <v>41</v>
      </c>
      <c r="C22" s="20"/>
      <c r="D22" s="43">
        <f t="shared" si="0"/>
        <v>18</v>
      </c>
      <c r="E22" s="38"/>
      <c r="F22" s="38">
        <v>7.5</v>
      </c>
      <c r="G22" s="38">
        <v>10.5</v>
      </c>
      <c r="H22" s="43">
        <f t="shared" si="1"/>
        <v>20.7</v>
      </c>
      <c r="I22" s="38"/>
      <c r="J22" s="38">
        <v>8.7</v>
      </c>
      <c r="K22" s="38">
        <v>12</v>
      </c>
      <c r="L22" s="43">
        <f t="shared" si="2"/>
        <v>23.33</v>
      </c>
      <c r="M22" s="38"/>
      <c r="N22" s="38">
        <v>9.8</v>
      </c>
      <c r="O22" s="38">
        <v>13.53</v>
      </c>
      <c r="P22" s="43">
        <f t="shared" si="3"/>
        <v>35</v>
      </c>
      <c r="Q22" s="38"/>
      <c r="R22" s="38">
        <v>14.7</v>
      </c>
      <c r="S22" s="38">
        <v>20.3</v>
      </c>
      <c r="T22" s="43">
        <f t="shared" si="4"/>
        <v>97.03</v>
      </c>
    </row>
    <row r="23" spans="1:20" s="13" customFormat="1" ht="68.25" customHeight="1">
      <c r="A23" s="21" t="s">
        <v>45</v>
      </c>
      <c r="B23" s="35" t="s">
        <v>42</v>
      </c>
      <c r="C23" s="12"/>
      <c r="D23" s="43">
        <f t="shared" si="0"/>
        <v>27.33</v>
      </c>
      <c r="E23" s="38"/>
      <c r="F23" s="38">
        <v>9.5</v>
      </c>
      <c r="G23" s="38">
        <v>17.83</v>
      </c>
      <c r="H23" s="43">
        <f t="shared" si="1"/>
        <v>23.4</v>
      </c>
      <c r="I23" s="38"/>
      <c r="J23" s="38">
        <v>8.9</v>
      </c>
      <c r="K23" s="38">
        <v>14.5</v>
      </c>
      <c r="L23" s="43">
        <f t="shared" si="2"/>
        <v>37.33</v>
      </c>
      <c r="M23" s="38"/>
      <c r="N23" s="38">
        <v>15.68</v>
      </c>
      <c r="O23" s="38">
        <v>21.65</v>
      </c>
      <c r="P23" s="43">
        <f t="shared" si="3"/>
        <v>35</v>
      </c>
      <c r="Q23" s="38"/>
      <c r="R23" s="38">
        <v>14.7</v>
      </c>
      <c r="S23" s="38">
        <v>20.3</v>
      </c>
      <c r="T23" s="43">
        <f t="shared" si="4"/>
        <v>123.06</v>
      </c>
    </row>
    <row r="24" spans="1:20" s="13" customFormat="1" ht="21.75" customHeight="1">
      <c r="A24" s="23" t="s">
        <v>46</v>
      </c>
      <c r="B24" s="37" t="s">
        <v>43</v>
      </c>
      <c r="C24" s="20"/>
      <c r="D24" s="43">
        <f t="shared" si="0"/>
        <v>10</v>
      </c>
      <c r="E24" s="38"/>
      <c r="F24" s="38">
        <v>3.5</v>
      </c>
      <c r="G24" s="38">
        <v>6.5</v>
      </c>
      <c r="H24" s="43">
        <f t="shared" si="1"/>
        <v>18.7</v>
      </c>
      <c r="I24" s="38"/>
      <c r="J24" s="38">
        <v>8.7</v>
      </c>
      <c r="K24" s="38">
        <v>10</v>
      </c>
      <c r="L24" s="43">
        <f t="shared" si="2"/>
        <v>9.33</v>
      </c>
      <c r="M24" s="38"/>
      <c r="N24" s="38">
        <v>3.92</v>
      </c>
      <c r="O24" s="38">
        <v>5.41</v>
      </c>
      <c r="P24" s="43">
        <f t="shared" si="3"/>
        <v>35</v>
      </c>
      <c r="Q24" s="38"/>
      <c r="R24" s="38">
        <v>14.7</v>
      </c>
      <c r="S24" s="38">
        <v>20.3</v>
      </c>
      <c r="T24" s="43">
        <f t="shared" si="4"/>
        <v>73.03</v>
      </c>
    </row>
    <row r="25" spans="1:20" s="45" customFormat="1" ht="15" customHeight="1">
      <c r="A25" s="75" t="s">
        <v>12</v>
      </c>
      <c r="B25" s="76"/>
      <c r="C25" s="44"/>
      <c r="D25" s="43">
        <f aca="true" t="shared" si="5" ref="D25:O25">SUM(D16:D24)</f>
        <v>163.32999999999998</v>
      </c>
      <c r="E25" s="43">
        <f t="shared" si="5"/>
        <v>0</v>
      </c>
      <c r="F25" s="43">
        <f t="shared" si="5"/>
        <v>65.5</v>
      </c>
      <c r="G25" s="43">
        <f t="shared" si="5"/>
        <v>97.83</v>
      </c>
      <c r="H25" s="43">
        <f t="shared" si="5"/>
        <v>187</v>
      </c>
      <c r="I25" s="43">
        <f>SUM(I16:I24)</f>
        <v>0</v>
      </c>
      <c r="J25" s="43">
        <f t="shared" si="5"/>
        <v>78.50000000000001</v>
      </c>
      <c r="K25" s="43">
        <f t="shared" si="5"/>
        <v>108.5</v>
      </c>
      <c r="L25" s="43">
        <f>SUM(L16:L24)</f>
        <v>209.97</v>
      </c>
      <c r="M25" s="43">
        <f t="shared" si="5"/>
        <v>0</v>
      </c>
      <c r="N25" s="43">
        <f>SUM(N16:N24)</f>
        <v>88.2</v>
      </c>
      <c r="O25" s="43">
        <f t="shared" si="5"/>
        <v>121.76999999999998</v>
      </c>
      <c r="P25" s="43">
        <f>SUM(P16:P24)</f>
        <v>315</v>
      </c>
      <c r="Q25" s="43">
        <f>SUM(Q16:Q24)</f>
        <v>0</v>
      </c>
      <c r="R25" s="43">
        <f>SUM(R16:R24)</f>
        <v>132.3</v>
      </c>
      <c r="S25" s="43">
        <f>SUM(S16:S24)</f>
        <v>182.70000000000002</v>
      </c>
      <c r="T25" s="43">
        <f>SUM(T16:T24)</f>
        <v>875.3</v>
      </c>
    </row>
    <row r="26" spans="1:20" s="9" customFormat="1" ht="22.5" customHeight="1">
      <c r="A26" s="73" t="s">
        <v>13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s="13" customFormat="1" ht="162.75" customHeight="1">
      <c r="A27" s="22" t="s">
        <v>57</v>
      </c>
      <c r="B27" s="36" t="s">
        <v>47</v>
      </c>
      <c r="C27" s="20"/>
      <c r="D27" s="46">
        <f aca="true" t="shared" si="6" ref="D27:D37">SUM(E27:G27)</f>
        <v>10.67</v>
      </c>
      <c r="E27" s="40"/>
      <c r="F27" s="40">
        <v>4.5</v>
      </c>
      <c r="G27" s="40">
        <v>6.17</v>
      </c>
      <c r="H27" s="43">
        <f aca="true" t="shared" si="7" ref="H27:H37">SUM(I27:K27)</f>
        <v>14</v>
      </c>
      <c r="I27" s="40"/>
      <c r="J27" s="40">
        <v>5.88</v>
      </c>
      <c r="K27" s="40">
        <v>8.12</v>
      </c>
      <c r="L27" s="46">
        <f>SUM(M27:O27)</f>
        <v>16.330000000000002</v>
      </c>
      <c r="M27" s="40"/>
      <c r="N27" s="38">
        <v>6.86</v>
      </c>
      <c r="O27" s="38">
        <v>9.47</v>
      </c>
      <c r="P27" s="43">
        <f aca="true" t="shared" si="8" ref="P27:P37">SUM(Q27:S27)</f>
        <v>42</v>
      </c>
      <c r="Q27" s="40"/>
      <c r="R27" s="38">
        <v>17.64</v>
      </c>
      <c r="S27" s="38">
        <v>24.36</v>
      </c>
      <c r="T27" s="43">
        <f aca="true" t="shared" si="9" ref="T27:T37">SUM(D27+H27+L27+P27)</f>
        <v>83</v>
      </c>
    </row>
    <row r="28" spans="1:20" s="13" customFormat="1" ht="100.5" customHeight="1">
      <c r="A28" s="22" t="s">
        <v>58</v>
      </c>
      <c r="B28" s="36" t="s">
        <v>48</v>
      </c>
      <c r="C28" s="20"/>
      <c r="D28" s="46">
        <f t="shared" si="6"/>
        <v>10.65</v>
      </c>
      <c r="E28" s="41"/>
      <c r="F28" s="41">
        <v>4.5</v>
      </c>
      <c r="G28" s="40">
        <v>6.15</v>
      </c>
      <c r="H28" s="43">
        <f t="shared" si="7"/>
        <v>14</v>
      </c>
      <c r="I28" s="40"/>
      <c r="J28" s="40">
        <v>5.88</v>
      </c>
      <c r="K28" s="40">
        <v>8.12</v>
      </c>
      <c r="L28" s="46">
        <f aca="true" t="shared" si="10" ref="L28:L37">SUM(M28:O28)</f>
        <v>16.330000000000002</v>
      </c>
      <c r="M28" s="40"/>
      <c r="N28" s="38">
        <v>6.86</v>
      </c>
      <c r="O28" s="38">
        <v>9.47</v>
      </c>
      <c r="P28" s="43">
        <f t="shared" si="8"/>
        <v>42</v>
      </c>
      <c r="Q28" s="40"/>
      <c r="R28" s="38">
        <v>17.64</v>
      </c>
      <c r="S28" s="38">
        <v>24.36</v>
      </c>
      <c r="T28" s="43">
        <f t="shared" si="9"/>
        <v>82.98</v>
      </c>
    </row>
    <row r="29" spans="1:20" s="13" customFormat="1" ht="152.25" customHeight="1">
      <c r="A29" s="22" t="s">
        <v>59</v>
      </c>
      <c r="B29" s="36" t="s">
        <v>49</v>
      </c>
      <c r="C29" s="20"/>
      <c r="D29" s="46">
        <f t="shared" si="6"/>
        <v>10.65</v>
      </c>
      <c r="E29" s="41"/>
      <c r="F29" s="41">
        <v>4.5</v>
      </c>
      <c r="G29" s="40">
        <v>6.15</v>
      </c>
      <c r="H29" s="43">
        <f t="shared" si="7"/>
        <v>14</v>
      </c>
      <c r="I29" s="40"/>
      <c r="J29" s="40">
        <v>5.88</v>
      </c>
      <c r="K29" s="40">
        <v>8.12</v>
      </c>
      <c r="L29" s="46">
        <f t="shared" si="10"/>
        <v>16.330000000000002</v>
      </c>
      <c r="M29" s="40"/>
      <c r="N29" s="38">
        <v>6.86</v>
      </c>
      <c r="O29" s="38">
        <v>9.47</v>
      </c>
      <c r="P29" s="43">
        <f t="shared" si="8"/>
        <v>42</v>
      </c>
      <c r="Q29" s="40"/>
      <c r="R29" s="38">
        <v>17.64</v>
      </c>
      <c r="S29" s="38">
        <v>24.36</v>
      </c>
      <c r="T29" s="43">
        <f t="shared" si="9"/>
        <v>82.98</v>
      </c>
    </row>
    <row r="30" spans="1:20" s="13" customFormat="1" ht="52.5" customHeight="1">
      <c r="A30" s="22" t="s">
        <v>60</v>
      </c>
      <c r="B30" s="36" t="s">
        <v>50</v>
      </c>
      <c r="C30" s="20"/>
      <c r="D30" s="46">
        <f t="shared" si="6"/>
        <v>10.65</v>
      </c>
      <c r="E30" s="41"/>
      <c r="F30" s="41">
        <v>4.5</v>
      </c>
      <c r="G30" s="40">
        <v>6.15</v>
      </c>
      <c r="H30" s="43">
        <f t="shared" si="7"/>
        <v>14</v>
      </c>
      <c r="I30" s="40"/>
      <c r="J30" s="40">
        <v>5.88</v>
      </c>
      <c r="K30" s="40">
        <v>8.12</v>
      </c>
      <c r="L30" s="46">
        <f t="shared" si="10"/>
        <v>16.330000000000002</v>
      </c>
      <c r="M30" s="40"/>
      <c r="N30" s="38">
        <v>6.86</v>
      </c>
      <c r="O30" s="38">
        <v>9.47</v>
      </c>
      <c r="P30" s="43">
        <f t="shared" si="8"/>
        <v>42</v>
      </c>
      <c r="Q30" s="40"/>
      <c r="R30" s="38">
        <v>17.64</v>
      </c>
      <c r="S30" s="38">
        <v>24.36</v>
      </c>
      <c r="T30" s="43">
        <f t="shared" si="9"/>
        <v>82.98</v>
      </c>
    </row>
    <row r="31" spans="1:20" s="13" customFormat="1" ht="113.25" customHeight="1">
      <c r="A31" s="22" t="s">
        <v>61</v>
      </c>
      <c r="B31" s="36" t="s">
        <v>51</v>
      </c>
      <c r="C31" s="20"/>
      <c r="D31" s="46">
        <f t="shared" si="6"/>
        <v>10.55</v>
      </c>
      <c r="E31" s="41"/>
      <c r="F31" s="41">
        <v>4.4</v>
      </c>
      <c r="G31" s="40">
        <v>6.15</v>
      </c>
      <c r="H31" s="43">
        <f t="shared" si="7"/>
        <v>14</v>
      </c>
      <c r="I31" s="40"/>
      <c r="J31" s="40">
        <v>5.88</v>
      </c>
      <c r="K31" s="40">
        <v>8.12</v>
      </c>
      <c r="L31" s="46">
        <f t="shared" si="10"/>
        <v>16.330000000000002</v>
      </c>
      <c r="M31" s="40"/>
      <c r="N31" s="38">
        <v>6.86</v>
      </c>
      <c r="O31" s="38">
        <v>9.47</v>
      </c>
      <c r="P31" s="43">
        <f t="shared" si="8"/>
        <v>42</v>
      </c>
      <c r="Q31" s="40"/>
      <c r="R31" s="38">
        <v>17.64</v>
      </c>
      <c r="S31" s="38">
        <v>24.36</v>
      </c>
      <c r="T31" s="43">
        <f t="shared" si="9"/>
        <v>82.88</v>
      </c>
    </row>
    <row r="32" spans="1:20" s="13" customFormat="1" ht="127.5" customHeight="1">
      <c r="A32" s="22" t="s">
        <v>62</v>
      </c>
      <c r="B32" s="28" t="s">
        <v>52</v>
      </c>
      <c r="C32" s="20"/>
      <c r="D32" s="46">
        <f t="shared" si="6"/>
        <v>10.55</v>
      </c>
      <c r="E32" s="41"/>
      <c r="F32" s="41">
        <v>4.4</v>
      </c>
      <c r="G32" s="40">
        <v>6.15</v>
      </c>
      <c r="H32" s="43">
        <f t="shared" si="7"/>
        <v>14</v>
      </c>
      <c r="I32" s="40"/>
      <c r="J32" s="40">
        <v>5.88</v>
      </c>
      <c r="K32" s="40">
        <v>8.12</v>
      </c>
      <c r="L32" s="46">
        <f t="shared" si="10"/>
        <v>16.330000000000002</v>
      </c>
      <c r="M32" s="40"/>
      <c r="N32" s="38">
        <v>6.86</v>
      </c>
      <c r="O32" s="38">
        <v>9.47</v>
      </c>
      <c r="P32" s="43">
        <f t="shared" si="8"/>
        <v>42</v>
      </c>
      <c r="Q32" s="40"/>
      <c r="R32" s="38">
        <v>17.64</v>
      </c>
      <c r="S32" s="38">
        <v>24.36</v>
      </c>
      <c r="T32" s="43">
        <f t="shared" si="9"/>
        <v>82.88</v>
      </c>
    </row>
    <row r="33" spans="1:20" s="13" customFormat="1" ht="50.25" customHeight="1">
      <c r="A33" s="22" t="s">
        <v>63</v>
      </c>
      <c r="B33" s="32" t="s">
        <v>53</v>
      </c>
      <c r="C33" s="20"/>
      <c r="D33" s="46">
        <f t="shared" si="6"/>
        <v>10.65</v>
      </c>
      <c r="E33" s="41"/>
      <c r="F33" s="41">
        <v>4.5</v>
      </c>
      <c r="G33" s="40">
        <v>6.15</v>
      </c>
      <c r="H33" s="43">
        <f t="shared" si="7"/>
        <v>14</v>
      </c>
      <c r="I33" s="40"/>
      <c r="J33" s="40">
        <v>5.88</v>
      </c>
      <c r="K33" s="40">
        <v>8.12</v>
      </c>
      <c r="L33" s="46">
        <f t="shared" si="10"/>
        <v>16.330000000000002</v>
      </c>
      <c r="M33" s="40"/>
      <c r="N33" s="38">
        <v>6.86</v>
      </c>
      <c r="O33" s="38">
        <v>9.47</v>
      </c>
      <c r="P33" s="43">
        <f t="shared" si="8"/>
        <v>42</v>
      </c>
      <c r="Q33" s="40"/>
      <c r="R33" s="38">
        <v>17.64</v>
      </c>
      <c r="S33" s="38">
        <v>24.36</v>
      </c>
      <c r="T33" s="43">
        <f t="shared" si="9"/>
        <v>82.98</v>
      </c>
    </row>
    <row r="34" spans="1:20" s="13" customFormat="1" ht="102" customHeight="1">
      <c r="A34" s="22" t="s">
        <v>64</v>
      </c>
      <c r="B34" s="32" t="s">
        <v>54</v>
      </c>
      <c r="C34" s="20"/>
      <c r="D34" s="46">
        <f t="shared" si="6"/>
        <v>10.65</v>
      </c>
      <c r="E34" s="41"/>
      <c r="F34" s="41">
        <v>4.5</v>
      </c>
      <c r="G34" s="40">
        <v>6.15</v>
      </c>
      <c r="H34" s="43">
        <f t="shared" si="7"/>
        <v>14</v>
      </c>
      <c r="I34" s="40"/>
      <c r="J34" s="40">
        <v>5.88</v>
      </c>
      <c r="K34" s="40">
        <v>8.12</v>
      </c>
      <c r="L34" s="46">
        <f t="shared" si="10"/>
        <v>16.330000000000002</v>
      </c>
      <c r="M34" s="40"/>
      <c r="N34" s="38">
        <v>6.86</v>
      </c>
      <c r="O34" s="38">
        <v>9.47</v>
      </c>
      <c r="P34" s="43">
        <f t="shared" si="8"/>
        <v>42</v>
      </c>
      <c r="Q34" s="40"/>
      <c r="R34" s="38">
        <v>17.64</v>
      </c>
      <c r="S34" s="38">
        <v>24.36</v>
      </c>
      <c r="T34" s="43">
        <f t="shared" si="9"/>
        <v>82.98</v>
      </c>
    </row>
    <row r="35" spans="1:20" s="13" customFormat="1" ht="73.5" customHeight="1">
      <c r="A35" s="22" t="s">
        <v>65</v>
      </c>
      <c r="B35" s="32" t="s">
        <v>55</v>
      </c>
      <c r="C35" s="20"/>
      <c r="D35" s="46">
        <f t="shared" si="6"/>
        <v>10.55</v>
      </c>
      <c r="E35" s="41"/>
      <c r="F35" s="41">
        <v>4.4</v>
      </c>
      <c r="G35" s="40">
        <v>6.15</v>
      </c>
      <c r="H35" s="43">
        <f t="shared" si="7"/>
        <v>14</v>
      </c>
      <c r="I35" s="40"/>
      <c r="J35" s="40">
        <v>5.88</v>
      </c>
      <c r="K35" s="40">
        <v>8.12</v>
      </c>
      <c r="L35" s="46">
        <f t="shared" si="10"/>
        <v>16.330000000000002</v>
      </c>
      <c r="M35" s="40"/>
      <c r="N35" s="38">
        <v>6.86</v>
      </c>
      <c r="O35" s="38">
        <v>9.47</v>
      </c>
      <c r="P35" s="43">
        <f t="shared" si="8"/>
        <v>42</v>
      </c>
      <c r="Q35" s="40"/>
      <c r="R35" s="38">
        <v>17.64</v>
      </c>
      <c r="S35" s="38">
        <v>24.36</v>
      </c>
      <c r="T35" s="43">
        <f t="shared" si="9"/>
        <v>82.88</v>
      </c>
    </row>
    <row r="36" spans="1:20" s="13" customFormat="1" ht="53.25" customHeight="1">
      <c r="A36" s="22" t="s">
        <v>66</v>
      </c>
      <c r="B36" s="32" t="s">
        <v>56</v>
      </c>
      <c r="C36" s="20"/>
      <c r="D36" s="46">
        <f t="shared" si="6"/>
        <v>10.55</v>
      </c>
      <c r="E36" s="41"/>
      <c r="F36" s="41">
        <v>4.4</v>
      </c>
      <c r="G36" s="40">
        <v>6.15</v>
      </c>
      <c r="H36" s="43">
        <f t="shared" si="7"/>
        <v>14</v>
      </c>
      <c r="I36" s="40"/>
      <c r="J36" s="40">
        <v>5.88</v>
      </c>
      <c r="K36" s="40">
        <v>8.12</v>
      </c>
      <c r="L36" s="46">
        <f t="shared" si="10"/>
        <v>16.330000000000002</v>
      </c>
      <c r="M36" s="40"/>
      <c r="N36" s="38">
        <v>6.86</v>
      </c>
      <c r="O36" s="38">
        <v>9.47</v>
      </c>
      <c r="P36" s="43">
        <f t="shared" si="8"/>
        <v>42</v>
      </c>
      <c r="Q36" s="40"/>
      <c r="R36" s="38">
        <v>17.64</v>
      </c>
      <c r="S36" s="38">
        <v>24.36</v>
      </c>
      <c r="T36" s="43">
        <f t="shared" si="9"/>
        <v>82.88</v>
      </c>
    </row>
    <row r="37" spans="1:20" s="13" customFormat="1" ht="25.5" customHeight="1">
      <c r="A37" s="22" t="s">
        <v>67</v>
      </c>
      <c r="B37" s="32" t="s">
        <v>43</v>
      </c>
      <c r="C37" s="20"/>
      <c r="D37" s="46">
        <f t="shared" si="6"/>
        <v>10.55</v>
      </c>
      <c r="E37" s="41"/>
      <c r="F37" s="41">
        <v>4.4</v>
      </c>
      <c r="G37" s="40">
        <v>6.15</v>
      </c>
      <c r="H37" s="43">
        <f t="shared" si="7"/>
        <v>14</v>
      </c>
      <c r="I37" s="40"/>
      <c r="J37" s="40">
        <v>5.88</v>
      </c>
      <c r="K37" s="40">
        <v>8.12</v>
      </c>
      <c r="L37" s="46">
        <f t="shared" si="10"/>
        <v>16.330000000000002</v>
      </c>
      <c r="M37" s="40"/>
      <c r="N37" s="38">
        <v>6.86</v>
      </c>
      <c r="O37" s="38">
        <v>9.47</v>
      </c>
      <c r="P37" s="43">
        <f t="shared" si="8"/>
        <v>42</v>
      </c>
      <c r="Q37" s="40"/>
      <c r="R37" s="38">
        <v>17.64</v>
      </c>
      <c r="S37" s="38">
        <v>24.36</v>
      </c>
      <c r="T37" s="43">
        <f t="shared" si="9"/>
        <v>82.88</v>
      </c>
    </row>
    <row r="38" spans="1:20" s="45" customFormat="1" ht="15" customHeight="1">
      <c r="A38" s="76" t="s">
        <v>12</v>
      </c>
      <c r="B38" s="76"/>
      <c r="C38" s="44"/>
      <c r="D38" s="46">
        <f aca="true" t="shared" si="11" ref="D38:T38">SUM(D27:D37)</f>
        <v>116.67</v>
      </c>
      <c r="E38" s="46">
        <f t="shared" si="11"/>
        <v>0</v>
      </c>
      <c r="F38" s="46">
        <f t="shared" si="11"/>
        <v>48.99999999999999</v>
      </c>
      <c r="G38" s="46">
        <f t="shared" si="11"/>
        <v>67.66999999999999</v>
      </c>
      <c r="H38" s="46">
        <f t="shared" si="11"/>
        <v>154</v>
      </c>
      <c r="I38" s="46">
        <f t="shared" si="11"/>
        <v>0</v>
      </c>
      <c r="J38" s="46">
        <f t="shared" si="11"/>
        <v>64.68</v>
      </c>
      <c r="K38" s="46">
        <f t="shared" si="11"/>
        <v>89.32000000000001</v>
      </c>
      <c r="L38" s="46">
        <f t="shared" si="11"/>
        <v>179.63000000000005</v>
      </c>
      <c r="M38" s="46">
        <f t="shared" si="11"/>
        <v>0</v>
      </c>
      <c r="N38" s="46">
        <f t="shared" si="11"/>
        <v>75.46000000000001</v>
      </c>
      <c r="O38" s="46">
        <f t="shared" si="11"/>
        <v>104.17</v>
      </c>
      <c r="P38" s="46">
        <f t="shared" si="11"/>
        <v>462</v>
      </c>
      <c r="Q38" s="46">
        <f t="shared" si="11"/>
        <v>0</v>
      </c>
      <c r="R38" s="46">
        <f t="shared" si="11"/>
        <v>194.03999999999996</v>
      </c>
      <c r="S38" s="46">
        <f t="shared" si="11"/>
        <v>267.96000000000004</v>
      </c>
      <c r="T38" s="46">
        <f t="shared" si="11"/>
        <v>912.3000000000001</v>
      </c>
    </row>
    <row r="39" spans="1:20" s="9" customFormat="1" ht="24.75" customHeight="1">
      <c r="A39" s="65" t="s">
        <v>14</v>
      </c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s="13" customFormat="1" ht="54" customHeight="1">
      <c r="A40" s="23" t="s">
        <v>74</v>
      </c>
      <c r="B40" s="36" t="s">
        <v>68</v>
      </c>
      <c r="C40" s="20"/>
      <c r="D40" s="46">
        <f aca="true" t="shared" si="12" ref="D40:D46">SUM(E40:G40)</f>
        <v>11.7</v>
      </c>
      <c r="E40" s="40"/>
      <c r="F40" s="40">
        <v>4.9</v>
      </c>
      <c r="G40" s="40">
        <v>6.8</v>
      </c>
      <c r="H40" s="43">
        <f aca="true" t="shared" si="13" ref="H40:H46">SUM(I40:K40)</f>
        <v>16.29</v>
      </c>
      <c r="I40" s="40"/>
      <c r="J40" s="40">
        <v>6.85</v>
      </c>
      <c r="K40" s="40">
        <v>9.44</v>
      </c>
      <c r="L40" s="46">
        <f>SUM(M40:O40)</f>
        <v>18.67</v>
      </c>
      <c r="M40" s="40"/>
      <c r="N40" s="38">
        <v>7.84</v>
      </c>
      <c r="O40" s="38">
        <v>10.83</v>
      </c>
      <c r="P40" s="43">
        <f aca="true" t="shared" si="14" ref="P40:P46">SUM(Q40:S40)</f>
        <v>23.33</v>
      </c>
      <c r="Q40" s="40"/>
      <c r="R40" s="38">
        <v>9.8</v>
      </c>
      <c r="S40" s="38">
        <v>13.53</v>
      </c>
      <c r="T40" s="43">
        <f aca="true" t="shared" si="15" ref="T40:T46">SUM(D40+H40+L40+P40)</f>
        <v>69.99</v>
      </c>
    </row>
    <row r="41" spans="1:20" s="13" customFormat="1" ht="111.75" customHeight="1">
      <c r="A41" s="23" t="s">
        <v>75</v>
      </c>
      <c r="B41" s="36" t="s">
        <v>69</v>
      </c>
      <c r="C41" s="20"/>
      <c r="D41" s="46">
        <f t="shared" si="12"/>
        <v>11.7</v>
      </c>
      <c r="E41" s="40"/>
      <c r="F41" s="40">
        <v>4.9</v>
      </c>
      <c r="G41" s="40">
        <v>6.8</v>
      </c>
      <c r="H41" s="43">
        <f t="shared" si="13"/>
        <v>16.29</v>
      </c>
      <c r="I41" s="40"/>
      <c r="J41" s="40">
        <v>6.85</v>
      </c>
      <c r="K41" s="40">
        <v>9.44</v>
      </c>
      <c r="L41" s="46">
        <f aca="true" t="shared" si="16" ref="L41:L46">SUM(M41:O41)</f>
        <v>18.67</v>
      </c>
      <c r="M41" s="40"/>
      <c r="N41" s="38">
        <v>7.84</v>
      </c>
      <c r="O41" s="38">
        <v>10.83</v>
      </c>
      <c r="P41" s="43">
        <f t="shared" si="14"/>
        <v>23.33</v>
      </c>
      <c r="Q41" s="40"/>
      <c r="R41" s="38">
        <v>9.8</v>
      </c>
      <c r="S41" s="38">
        <v>13.53</v>
      </c>
      <c r="T41" s="43">
        <f t="shared" si="15"/>
        <v>69.99</v>
      </c>
    </row>
    <row r="42" spans="1:20" s="13" customFormat="1" ht="99.75" customHeight="1">
      <c r="A42" s="23" t="s">
        <v>76</v>
      </c>
      <c r="B42" s="36" t="s">
        <v>70</v>
      </c>
      <c r="C42" s="20"/>
      <c r="D42" s="46">
        <f t="shared" si="12"/>
        <v>11.7</v>
      </c>
      <c r="E42" s="40"/>
      <c r="F42" s="40">
        <v>4.9</v>
      </c>
      <c r="G42" s="40">
        <v>6.8</v>
      </c>
      <c r="H42" s="43">
        <f t="shared" si="13"/>
        <v>16.29</v>
      </c>
      <c r="I42" s="40"/>
      <c r="J42" s="40">
        <v>6.85</v>
      </c>
      <c r="K42" s="40">
        <v>9.44</v>
      </c>
      <c r="L42" s="46">
        <f t="shared" si="16"/>
        <v>18.67</v>
      </c>
      <c r="M42" s="40"/>
      <c r="N42" s="38">
        <v>7.84</v>
      </c>
      <c r="O42" s="38">
        <v>10.83</v>
      </c>
      <c r="P42" s="43">
        <f t="shared" si="14"/>
        <v>23.33</v>
      </c>
      <c r="Q42" s="40"/>
      <c r="R42" s="38">
        <v>9.8</v>
      </c>
      <c r="S42" s="38">
        <v>13.53</v>
      </c>
      <c r="T42" s="43">
        <f t="shared" si="15"/>
        <v>69.99</v>
      </c>
    </row>
    <row r="43" spans="1:20" s="13" customFormat="1" ht="99" customHeight="1">
      <c r="A43" s="23" t="s">
        <v>77</v>
      </c>
      <c r="B43" s="36" t="s">
        <v>71</v>
      </c>
      <c r="C43" s="20"/>
      <c r="D43" s="46">
        <f t="shared" si="12"/>
        <v>11.7</v>
      </c>
      <c r="E43" s="40"/>
      <c r="F43" s="40">
        <v>4.9</v>
      </c>
      <c r="G43" s="40">
        <v>6.8</v>
      </c>
      <c r="H43" s="43">
        <f t="shared" si="13"/>
        <v>16.29</v>
      </c>
      <c r="I43" s="40"/>
      <c r="J43" s="40">
        <v>6.85</v>
      </c>
      <c r="K43" s="40">
        <v>9.44</v>
      </c>
      <c r="L43" s="46">
        <f t="shared" si="16"/>
        <v>18.67</v>
      </c>
      <c r="M43" s="40"/>
      <c r="N43" s="38">
        <v>7.84</v>
      </c>
      <c r="O43" s="38">
        <v>10.83</v>
      </c>
      <c r="P43" s="43">
        <f t="shared" si="14"/>
        <v>23.33</v>
      </c>
      <c r="Q43" s="40"/>
      <c r="R43" s="38">
        <v>9.8</v>
      </c>
      <c r="S43" s="38">
        <v>13.53</v>
      </c>
      <c r="T43" s="43">
        <f t="shared" si="15"/>
        <v>69.99</v>
      </c>
    </row>
    <row r="44" spans="1:20" s="13" customFormat="1" ht="145.5" customHeight="1">
      <c r="A44" s="23" t="s">
        <v>78</v>
      </c>
      <c r="B44" s="36" t="s">
        <v>72</v>
      </c>
      <c r="C44" s="20"/>
      <c r="D44" s="46">
        <f t="shared" si="12"/>
        <v>11.7</v>
      </c>
      <c r="E44" s="40"/>
      <c r="F44" s="40">
        <v>4.9</v>
      </c>
      <c r="G44" s="40">
        <v>6.8</v>
      </c>
      <c r="H44" s="43">
        <f t="shared" si="13"/>
        <v>16.29</v>
      </c>
      <c r="I44" s="40"/>
      <c r="J44" s="40">
        <v>6.85</v>
      </c>
      <c r="K44" s="40">
        <v>9.44</v>
      </c>
      <c r="L44" s="46">
        <f t="shared" si="16"/>
        <v>18.67</v>
      </c>
      <c r="M44" s="40"/>
      <c r="N44" s="38">
        <v>7.84</v>
      </c>
      <c r="O44" s="38">
        <v>10.83</v>
      </c>
      <c r="P44" s="43">
        <f t="shared" si="14"/>
        <v>23.33</v>
      </c>
      <c r="Q44" s="40"/>
      <c r="R44" s="38">
        <v>9.8</v>
      </c>
      <c r="S44" s="38">
        <v>13.53</v>
      </c>
      <c r="T44" s="43">
        <f t="shared" si="15"/>
        <v>69.99</v>
      </c>
    </row>
    <row r="45" spans="1:20" s="13" customFormat="1" ht="84.75" customHeight="1">
      <c r="A45" s="23" t="s">
        <v>79</v>
      </c>
      <c r="B45" s="36" t="s">
        <v>73</v>
      </c>
      <c r="C45" s="20"/>
      <c r="D45" s="46">
        <f t="shared" si="12"/>
        <v>11.7</v>
      </c>
      <c r="E45" s="40"/>
      <c r="F45" s="40">
        <v>4.9</v>
      </c>
      <c r="G45" s="40">
        <v>6.8</v>
      </c>
      <c r="H45" s="43">
        <f t="shared" si="13"/>
        <v>16.29</v>
      </c>
      <c r="I45" s="40"/>
      <c r="J45" s="40">
        <v>6.85</v>
      </c>
      <c r="K45" s="40">
        <v>9.44</v>
      </c>
      <c r="L45" s="46">
        <f t="shared" si="16"/>
        <v>18.67</v>
      </c>
      <c r="M45" s="40"/>
      <c r="N45" s="38">
        <v>7.84</v>
      </c>
      <c r="O45" s="38">
        <v>10.83</v>
      </c>
      <c r="P45" s="43">
        <f t="shared" si="14"/>
        <v>23.33</v>
      </c>
      <c r="Q45" s="40"/>
      <c r="R45" s="38">
        <v>9.8</v>
      </c>
      <c r="S45" s="38">
        <v>13.53</v>
      </c>
      <c r="T45" s="43">
        <f t="shared" si="15"/>
        <v>69.99</v>
      </c>
    </row>
    <row r="46" spans="1:20" s="13" customFormat="1" ht="27" customHeight="1">
      <c r="A46" s="23" t="s">
        <v>80</v>
      </c>
      <c r="B46" s="36" t="s">
        <v>43</v>
      </c>
      <c r="C46" s="20"/>
      <c r="D46" s="46">
        <f t="shared" si="12"/>
        <v>11.47</v>
      </c>
      <c r="E46" s="40"/>
      <c r="F46" s="40">
        <v>4.9</v>
      </c>
      <c r="G46" s="40">
        <v>6.57</v>
      </c>
      <c r="H46" s="43">
        <f t="shared" si="13"/>
        <v>16.259999999999998</v>
      </c>
      <c r="I46" s="40"/>
      <c r="J46" s="40">
        <v>6.82</v>
      </c>
      <c r="K46" s="40">
        <v>9.44</v>
      </c>
      <c r="L46" s="46">
        <f t="shared" si="16"/>
        <v>18.67</v>
      </c>
      <c r="M46" s="40"/>
      <c r="N46" s="38">
        <v>7.84</v>
      </c>
      <c r="O46" s="38">
        <v>10.83</v>
      </c>
      <c r="P46" s="43">
        <f t="shared" si="14"/>
        <v>23</v>
      </c>
      <c r="Q46" s="40"/>
      <c r="R46" s="38">
        <v>9.8</v>
      </c>
      <c r="S46" s="38">
        <v>13.2</v>
      </c>
      <c r="T46" s="43">
        <f t="shared" si="15"/>
        <v>69.4</v>
      </c>
    </row>
    <row r="47" spans="1:20" s="45" customFormat="1" ht="15" customHeight="1">
      <c r="A47" s="67" t="s">
        <v>12</v>
      </c>
      <c r="B47" s="68"/>
      <c r="C47" s="44"/>
      <c r="D47" s="46">
        <f aca="true" t="shared" si="17" ref="D47:T47">SUM(D40:D46)</f>
        <v>81.67</v>
      </c>
      <c r="E47" s="46">
        <f t="shared" si="17"/>
        <v>0</v>
      </c>
      <c r="F47" s="46">
        <f t="shared" si="17"/>
        <v>34.3</v>
      </c>
      <c r="G47" s="46">
        <f t="shared" si="17"/>
        <v>47.37</v>
      </c>
      <c r="H47" s="46">
        <f t="shared" si="17"/>
        <v>113.99999999999997</v>
      </c>
      <c r="I47" s="46">
        <f t="shared" si="17"/>
        <v>0</v>
      </c>
      <c r="J47" s="46">
        <f t="shared" si="17"/>
        <v>47.92</v>
      </c>
      <c r="K47" s="46">
        <f t="shared" si="17"/>
        <v>66.08</v>
      </c>
      <c r="L47" s="46">
        <f t="shared" si="17"/>
        <v>130.69</v>
      </c>
      <c r="M47" s="46">
        <f t="shared" si="17"/>
        <v>0</v>
      </c>
      <c r="N47" s="46">
        <f t="shared" si="17"/>
        <v>54.88000000000001</v>
      </c>
      <c r="O47" s="46">
        <f t="shared" si="17"/>
        <v>75.81</v>
      </c>
      <c r="P47" s="46">
        <f t="shared" si="17"/>
        <v>162.98</v>
      </c>
      <c r="Q47" s="46">
        <f t="shared" si="17"/>
        <v>0</v>
      </c>
      <c r="R47" s="46">
        <f t="shared" si="17"/>
        <v>68.6</v>
      </c>
      <c r="S47" s="46">
        <f t="shared" si="17"/>
        <v>94.38</v>
      </c>
      <c r="T47" s="46">
        <f t="shared" si="17"/>
        <v>489.34000000000003</v>
      </c>
    </row>
    <row r="48" spans="1:20" s="9" customFormat="1" ht="19.5" customHeight="1">
      <c r="A48" s="65" t="s">
        <v>15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9" customFormat="1" ht="178.5" customHeight="1">
      <c r="A49" s="25" t="s">
        <v>89</v>
      </c>
      <c r="B49" s="24" t="s">
        <v>81</v>
      </c>
      <c r="C49" s="19"/>
      <c r="D49" s="50">
        <f>SUM(E49:G49)</f>
        <v>11.600000000000001</v>
      </c>
      <c r="E49" s="39"/>
      <c r="F49" s="39">
        <v>4.9</v>
      </c>
      <c r="G49" s="39">
        <v>6.7</v>
      </c>
      <c r="H49" s="43">
        <f aca="true" t="shared" si="18" ref="H49:H57">SUM(I49:K49)</f>
        <v>16.330000000000002</v>
      </c>
      <c r="I49" s="39"/>
      <c r="J49" s="39">
        <v>6.86</v>
      </c>
      <c r="K49" s="39">
        <v>9.47</v>
      </c>
      <c r="L49" s="46">
        <f aca="true" t="shared" si="19" ref="L49:L57">SUM(M49:O49)</f>
        <v>21</v>
      </c>
      <c r="M49" s="39"/>
      <c r="N49" s="38">
        <v>8.82</v>
      </c>
      <c r="O49" s="38">
        <v>12.18</v>
      </c>
      <c r="P49" s="50">
        <f>SUM(Q49:S49)</f>
        <v>28</v>
      </c>
      <c r="Q49" s="39"/>
      <c r="R49" s="38">
        <v>11.76</v>
      </c>
      <c r="S49" s="38">
        <v>16.24</v>
      </c>
      <c r="T49" s="43">
        <f aca="true" t="shared" si="20" ref="T49:T57">SUM(D49+H49+L49+P49)</f>
        <v>76.93</v>
      </c>
    </row>
    <row r="50" spans="1:20" s="9" customFormat="1" ht="99" customHeight="1">
      <c r="A50" s="25" t="s">
        <v>90</v>
      </c>
      <c r="B50" s="24" t="s">
        <v>82</v>
      </c>
      <c r="C50" s="19"/>
      <c r="D50" s="50">
        <f aca="true" t="shared" si="21" ref="D50:D57">SUM(E50:G50)</f>
        <v>11.600000000000001</v>
      </c>
      <c r="E50" s="39"/>
      <c r="F50" s="39">
        <v>4.9</v>
      </c>
      <c r="G50" s="39">
        <v>6.7</v>
      </c>
      <c r="H50" s="43">
        <f t="shared" si="18"/>
        <v>16.330000000000002</v>
      </c>
      <c r="I50" s="39"/>
      <c r="J50" s="39">
        <v>6.86</v>
      </c>
      <c r="K50" s="39">
        <v>9.47</v>
      </c>
      <c r="L50" s="46">
        <f t="shared" si="19"/>
        <v>21</v>
      </c>
      <c r="M50" s="39"/>
      <c r="N50" s="38">
        <v>8.82</v>
      </c>
      <c r="O50" s="38">
        <v>12.18</v>
      </c>
      <c r="P50" s="50">
        <f aca="true" t="shared" si="22" ref="P50:P57">SUM(Q50:S50)</f>
        <v>28</v>
      </c>
      <c r="Q50" s="39"/>
      <c r="R50" s="38">
        <v>11.76</v>
      </c>
      <c r="S50" s="38">
        <v>16.24</v>
      </c>
      <c r="T50" s="43">
        <f t="shared" si="20"/>
        <v>76.93</v>
      </c>
    </row>
    <row r="51" spans="1:20" s="9" customFormat="1" ht="69.75" customHeight="1">
      <c r="A51" s="25" t="s">
        <v>91</v>
      </c>
      <c r="B51" s="24" t="s">
        <v>83</v>
      </c>
      <c r="C51" s="19"/>
      <c r="D51" s="50">
        <f t="shared" si="21"/>
        <v>11.600000000000001</v>
      </c>
      <c r="E51" s="39"/>
      <c r="F51" s="39">
        <v>4.9</v>
      </c>
      <c r="G51" s="39">
        <v>6.7</v>
      </c>
      <c r="H51" s="43">
        <f t="shared" si="18"/>
        <v>16.330000000000002</v>
      </c>
      <c r="I51" s="39"/>
      <c r="J51" s="39">
        <v>6.86</v>
      </c>
      <c r="K51" s="39">
        <v>9.47</v>
      </c>
      <c r="L51" s="46">
        <f t="shared" si="19"/>
        <v>21</v>
      </c>
      <c r="M51" s="39"/>
      <c r="N51" s="38">
        <v>8.82</v>
      </c>
      <c r="O51" s="38">
        <v>12.18</v>
      </c>
      <c r="P51" s="50">
        <f t="shared" si="22"/>
        <v>28</v>
      </c>
      <c r="Q51" s="39"/>
      <c r="R51" s="38">
        <v>11.76</v>
      </c>
      <c r="S51" s="38">
        <v>16.24</v>
      </c>
      <c r="T51" s="43">
        <f t="shared" si="20"/>
        <v>76.93</v>
      </c>
    </row>
    <row r="52" spans="1:20" s="9" customFormat="1" ht="97.5" customHeight="1">
      <c r="A52" s="25" t="s">
        <v>92</v>
      </c>
      <c r="B52" s="24" t="s">
        <v>84</v>
      </c>
      <c r="C52" s="19"/>
      <c r="D52" s="50">
        <f t="shared" si="21"/>
        <v>11.600000000000001</v>
      </c>
      <c r="E52" s="39"/>
      <c r="F52" s="39">
        <v>4.9</v>
      </c>
      <c r="G52" s="39">
        <v>6.7</v>
      </c>
      <c r="H52" s="43">
        <f t="shared" si="18"/>
        <v>16.330000000000002</v>
      </c>
      <c r="I52" s="39"/>
      <c r="J52" s="39">
        <v>6.86</v>
      </c>
      <c r="K52" s="39">
        <v>9.47</v>
      </c>
      <c r="L52" s="46">
        <f t="shared" si="19"/>
        <v>21</v>
      </c>
      <c r="M52" s="39"/>
      <c r="N52" s="38">
        <v>8.82</v>
      </c>
      <c r="O52" s="38">
        <v>12.18</v>
      </c>
      <c r="P52" s="50">
        <f t="shared" si="22"/>
        <v>28</v>
      </c>
      <c r="Q52" s="39"/>
      <c r="R52" s="38">
        <v>11.76</v>
      </c>
      <c r="S52" s="38">
        <v>16.24</v>
      </c>
      <c r="T52" s="43">
        <f t="shared" si="20"/>
        <v>76.93</v>
      </c>
    </row>
    <row r="53" spans="1:20" s="9" customFormat="1" ht="243.75" customHeight="1">
      <c r="A53" s="25" t="s">
        <v>93</v>
      </c>
      <c r="B53" s="24" t="s">
        <v>85</v>
      </c>
      <c r="C53" s="19"/>
      <c r="D53" s="50">
        <f t="shared" si="21"/>
        <v>11.600000000000001</v>
      </c>
      <c r="E53" s="39"/>
      <c r="F53" s="39">
        <v>4.9</v>
      </c>
      <c r="G53" s="39">
        <v>6.7</v>
      </c>
      <c r="H53" s="43">
        <f t="shared" si="18"/>
        <v>16.330000000000002</v>
      </c>
      <c r="I53" s="39"/>
      <c r="J53" s="39">
        <v>6.86</v>
      </c>
      <c r="K53" s="39">
        <v>9.47</v>
      </c>
      <c r="L53" s="46">
        <f t="shared" si="19"/>
        <v>21</v>
      </c>
      <c r="M53" s="39"/>
      <c r="N53" s="38">
        <v>8.82</v>
      </c>
      <c r="O53" s="38">
        <v>12.18</v>
      </c>
      <c r="P53" s="50">
        <f t="shared" si="22"/>
        <v>28</v>
      </c>
      <c r="Q53" s="39"/>
      <c r="R53" s="38">
        <v>11.76</v>
      </c>
      <c r="S53" s="38">
        <v>16.24</v>
      </c>
      <c r="T53" s="43">
        <f t="shared" si="20"/>
        <v>76.93</v>
      </c>
    </row>
    <row r="54" spans="1:20" s="9" customFormat="1" ht="80.25" customHeight="1">
      <c r="A54" s="25" t="s">
        <v>94</v>
      </c>
      <c r="B54" s="30" t="s">
        <v>86</v>
      </c>
      <c r="C54" s="19"/>
      <c r="D54" s="50">
        <f t="shared" si="21"/>
        <v>11.600000000000001</v>
      </c>
      <c r="E54" s="39"/>
      <c r="F54" s="39">
        <v>4.9</v>
      </c>
      <c r="G54" s="39">
        <v>6.7</v>
      </c>
      <c r="H54" s="43">
        <f t="shared" si="18"/>
        <v>16.330000000000002</v>
      </c>
      <c r="I54" s="39"/>
      <c r="J54" s="39">
        <v>6.86</v>
      </c>
      <c r="K54" s="39">
        <v>9.47</v>
      </c>
      <c r="L54" s="46">
        <f t="shared" si="19"/>
        <v>21</v>
      </c>
      <c r="M54" s="39"/>
      <c r="N54" s="38">
        <v>8.82</v>
      </c>
      <c r="O54" s="38">
        <v>12.18</v>
      </c>
      <c r="P54" s="50">
        <f t="shared" si="22"/>
        <v>28</v>
      </c>
      <c r="Q54" s="39"/>
      <c r="R54" s="38">
        <v>11.76</v>
      </c>
      <c r="S54" s="38">
        <v>16.24</v>
      </c>
      <c r="T54" s="43">
        <f t="shared" si="20"/>
        <v>76.93</v>
      </c>
    </row>
    <row r="55" spans="1:20" s="9" customFormat="1" ht="115.5" customHeight="1">
      <c r="A55" s="34" t="s">
        <v>95</v>
      </c>
      <c r="B55" s="28" t="s">
        <v>87</v>
      </c>
      <c r="C55" s="29"/>
      <c r="D55" s="50">
        <f t="shared" si="21"/>
        <v>11.600000000000001</v>
      </c>
      <c r="E55" s="39"/>
      <c r="F55" s="39">
        <v>4.9</v>
      </c>
      <c r="G55" s="39">
        <v>6.7</v>
      </c>
      <c r="H55" s="43">
        <f t="shared" si="18"/>
        <v>16.330000000000002</v>
      </c>
      <c r="I55" s="39"/>
      <c r="J55" s="39">
        <v>6.86</v>
      </c>
      <c r="K55" s="39">
        <v>9.47</v>
      </c>
      <c r="L55" s="46">
        <f t="shared" si="19"/>
        <v>21</v>
      </c>
      <c r="M55" s="39"/>
      <c r="N55" s="38">
        <v>8.82</v>
      </c>
      <c r="O55" s="38">
        <v>12.18</v>
      </c>
      <c r="P55" s="50">
        <f t="shared" si="22"/>
        <v>28</v>
      </c>
      <c r="Q55" s="39"/>
      <c r="R55" s="38">
        <v>11.76</v>
      </c>
      <c r="S55" s="38">
        <v>16.24</v>
      </c>
      <c r="T55" s="43">
        <f t="shared" si="20"/>
        <v>76.93</v>
      </c>
    </row>
    <row r="56" spans="1:20" s="9" customFormat="1" ht="116.25" customHeight="1">
      <c r="A56" s="25" t="s">
        <v>96</v>
      </c>
      <c r="B56" s="33" t="s">
        <v>88</v>
      </c>
      <c r="C56" s="19"/>
      <c r="D56" s="50">
        <f t="shared" si="21"/>
        <v>12.2</v>
      </c>
      <c r="E56" s="39"/>
      <c r="F56" s="39">
        <v>4.9</v>
      </c>
      <c r="G56" s="39">
        <v>7.3</v>
      </c>
      <c r="H56" s="43">
        <f t="shared" si="18"/>
        <v>16.330000000000002</v>
      </c>
      <c r="I56" s="39"/>
      <c r="J56" s="39">
        <v>6.86</v>
      </c>
      <c r="K56" s="39">
        <v>9.47</v>
      </c>
      <c r="L56" s="46">
        <f t="shared" si="19"/>
        <v>21</v>
      </c>
      <c r="M56" s="39"/>
      <c r="N56" s="38">
        <v>8.82</v>
      </c>
      <c r="O56" s="38">
        <v>12.18</v>
      </c>
      <c r="P56" s="50">
        <f t="shared" si="22"/>
        <v>28</v>
      </c>
      <c r="Q56" s="39"/>
      <c r="R56" s="38">
        <v>11.76</v>
      </c>
      <c r="S56" s="38">
        <v>16.24</v>
      </c>
      <c r="T56" s="43">
        <f t="shared" si="20"/>
        <v>77.53</v>
      </c>
    </row>
    <row r="57" spans="1:20" s="13" customFormat="1" ht="21" customHeight="1">
      <c r="A57" s="10" t="s">
        <v>162</v>
      </c>
      <c r="B57" s="14" t="s">
        <v>43</v>
      </c>
      <c r="C57" s="12"/>
      <c r="D57" s="50">
        <f t="shared" si="21"/>
        <v>11.600000000000001</v>
      </c>
      <c r="E57" s="40"/>
      <c r="F57" s="40">
        <v>4.9</v>
      </c>
      <c r="G57" s="40">
        <v>6.7</v>
      </c>
      <c r="H57" s="43">
        <f t="shared" si="18"/>
        <v>16.36</v>
      </c>
      <c r="I57" s="40"/>
      <c r="J57" s="40">
        <v>6.86</v>
      </c>
      <c r="K57" s="40">
        <v>9.5</v>
      </c>
      <c r="L57" s="46">
        <f t="shared" si="19"/>
        <v>21</v>
      </c>
      <c r="M57" s="40"/>
      <c r="N57" s="38">
        <v>8.82</v>
      </c>
      <c r="O57" s="38">
        <v>12.18</v>
      </c>
      <c r="P57" s="50">
        <f t="shared" si="22"/>
        <v>28</v>
      </c>
      <c r="Q57" s="40"/>
      <c r="R57" s="38">
        <v>11.76</v>
      </c>
      <c r="S57" s="38">
        <v>16.24</v>
      </c>
      <c r="T57" s="43">
        <f t="shared" si="20"/>
        <v>76.96000000000001</v>
      </c>
    </row>
    <row r="58" spans="1:20" s="45" customFormat="1" ht="15" customHeight="1">
      <c r="A58" s="67" t="s">
        <v>12</v>
      </c>
      <c r="B58" s="67"/>
      <c r="C58" s="44"/>
      <c r="D58" s="46">
        <f aca="true" t="shared" si="23" ref="D58:T58">SUM(D49:D57)</f>
        <v>105.00000000000003</v>
      </c>
      <c r="E58" s="46">
        <f t="shared" si="23"/>
        <v>0</v>
      </c>
      <c r="F58" s="46">
        <f t="shared" si="23"/>
        <v>44.099999999999994</v>
      </c>
      <c r="G58" s="46">
        <f t="shared" si="23"/>
        <v>60.900000000000006</v>
      </c>
      <c r="H58" s="46">
        <f t="shared" si="23"/>
        <v>147</v>
      </c>
      <c r="I58" s="46">
        <f t="shared" si="23"/>
        <v>0</v>
      </c>
      <c r="J58" s="46">
        <f t="shared" si="23"/>
        <v>61.74</v>
      </c>
      <c r="K58" s="46">
        <f t="shared" si="23"/>
        <v>85.26</v>
      </c>
      <c r="L58" s="46">
        <f t="shared" si="23"/>
        <v>189</v>
      </c>
      <c r="M58" s="46">
        <f t="shared" si="23"/>
        <v>0</v>
      </c>
      <c r="N58" s="46">
        <f t="shared" si="23"/>
        <v>79.38</v>
      </c>
      <c r="O58" s="46">
        <f t="shared" si="23"/>
        <v>109.62</v>
      </c>
      <c r="P58" s="46">
        <f t="shared" si="23"/>
        <v>252</v>
      </c>
      <c r="Q58" s="46">
        <f t="shared" si="23"/>
        <v>0</v>
      </c>
      <c r="R58" s="46">
        <f t="shared" si="23"/>
        <v>105.84000000000002</v>
      </c>
      <c r="S58" s="46">
        <f t="shared" si="23"/>
        <v>146.16</v>
      </c>
      <c r="T58" s="46">
        <f t="shared" si="23"/>
        <v>693</v>
      </c>
    </row>
    <row r="59" spans="1:20" s="9" customFormat="1" ht="20.25" customHeight="1">
      <c r="A59" s="65" t="s">
        <v>16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s="13" customFormat="1" ht="83.25" customHeight="1">
      <c r="A60" s="10" t="s">
        <v>111</v>
      </c>
      <c r="B60" s="14" t="s">
        <v>97</v>
      </c>
      <c r="C60" s="12"/>
      <c r="D60" s="50">
        <f aca="true" t="shared" si="24" ref="D60:D74">SUM(E60:G60)</f>
        <v>23.3</v>
      </c>
      <c r="E60" s="40"/>
      <c r="F60" s="40">
        <v>9.8</v>
      </c>
      <c r="G60" s="40">
        <v>13.5</v>
      </c>
      <c r="H60" s="43">
        <f aca="true" t="shared" si="25" ref="H60:H74">SUM(I60:K60)</f>
        <v>28</v>
      </c>
      <c r="I60" s="40"/>
      <c r="J60" s="40">
        <v>11.76</v>
      </c>
      <c r="K60" s="40">
        <v>16.24</v>
      </c>
      <c r="L60" s="46">
        <f>SUM(M60:O60)</f>
        <v>33.599999999999994</v>
      </c>
      <c r="M60" s="40"/>
      <c r="N60" s="38">
        <v>14.11</v>
      </c>
      <c r="O60" s="38">
        <v>19.49</v>
      </c>
      <c r="P60" s="50">
        <f aca="true" t="shared" si="26" ref="P60:P74">SUM(Q60:S60)</f>
        <v>40.6</v>
      </c>
      <c r="Q60" s="40"/>
      <c r="R60" s="38">
        <v>17.05</v>
      </c>
      <c r="S60" s="38">
        <v>23.55</v>
      </c>
      <c r="T60" s="43">
        <f aca="true" t="shared" si="27" ref="T60:T74">SUM(D60+H60+L60+P60)</f>
        <v>125.5</v>
      </c>
    </row>
    <row r="61" spans="1:20" s="13" customFormat="1" ht="66.75" customHeight="1">
      <c r="A61" s="10" t="s">
        <v>112</v>
      </c>
      <c r="B61" s="11" t="s">
        <v>98</v>
      </c>
      <c r="C61" s="12"/>
      <c r="D61" s="50">
        <f t="shared" si="24"/>
        <v>23.3</v>
      </c>
      <c r="E61" s="41"/>
      <c r="F61" s="41">
        <v>9.8</v>
      </c>
      <c r="G61" s="40">
        <v>13.5</v>
      </c>
      <c r="H61" s="43">
        <f t="shared" si="25"/>
        <v>28</v>
      </c>
      <c r="I61" s="40"/>
      <c r="J61" s="40">
        <v>11.76</v>
      </c>
      <c r="K61" s="40">
        <v>16.24</v>
      </c>
      <c r="L61" s="46">
        <f aca="true" t="shared" si="28" ref="L61:L74">SUM(M61:O61)</f>
        <v>33.599999999999994</v>
      </c>
      <c r="M61" s="40"/>
      <c r="N61" s="38">
        <v>14.11</v>
      </c>
      <c r="O61" s="38">
        <v>19.49</v>
      </c>
      <c r="P61" s="50">
        <f t="shared" si="26"/>
        <v>40.6</v>
      </c>
      <c r="Q61" s="40"/>
      <c r="R61" s="38">
        <v>17.05</v>
      </c>
      <c r="S61" s="38">
        <v>23.55</v>
      </c>
      <c r="T61" s="43">
        <f t="shared" si="27"/>
        <v>125.5</v>
      </c>
    </row>
    <row r="62" spans="1:20" s="13" customFormat="1" ht="84" customHeight="1">
      <c r="A62" s="10" t="s">
        <v>113</v>
      </c>
      <c r="B62" s="26" t="s">
        <v>99</v>
      </c>
      <c r="C62" s="12"/>
      <c r="D62" s="50">
        <f t="shared" si="24"/>
        <v>23.3</v>
      </c>
      <c r="E62" s="41"/>
      <c r="F62" s="41">
        <v>9.8</v>
      </c>
      <c r="G62" s="40">
        <v>13.5</v>
      </c>
      <c r="H62" s="43">
        <f t="shared" si="25"/>
        <v>28</v>
      </c>
      <c r="I62" s="40"/>
      <c r="J62" s="40">
        <v>11.76</v>
      </c>
      <c r="K62" s="40">
        <v>16.24</v>
      </c>
      <c r="L62" s="46">
        <f t="shared" si="28"/>
        <v>33.599999999999994</v>
      </c>
      <c r="M62" s="40"/>
      <c r="N62" s="38">
        <v>14.11</v>
      </c>
      <c r="O62" s="38">
        <v>19.49</v>
      </c>
      <c r="P62" s="50">
        <f t="shared" si="26"/>
        <v>40.6</v>
      </c>
      <c r="Q62" s="40"/>
      <c r="R62" s="38">
        <v>17.05</v>
      </c>
      <c r="S62" s="38">
        <v>23.55</v>
      </c>
      <c r="T62" s="43">
        <f t="shared" si="27"/>
        <v>125.5</v>
      </c>
    </row>
    <row r="63" spans="1:20" s="13" customFormat="1" ht="167.25" customHeight="1">
      <c r="A63" s="23" t="s">
        <v>114</v>
      </c>
      <c r="B63" s="28" t="s">
        <v>100</v>
      </c>
      <c r="C63" s="20"/>
      <c r="D63" s="50">
        <f t="shared" si="24"/>
        <v>43.3</v>
      </c>
      <c r="E63" s="41">
        <v>20</v>
      </c>
      <c r="F63" s="41">
        <v>9.8</v>
      </c>
      <c r="G63" s="40">
        <v>13.5</v>
      </c>
      <c r="H63" s="43">
        <f t="shared" si="25"/>
        <v>48</v>
      </c>
      <c r="I63" s="40">
        <v>20</v>
      </c>
      <c r="J63" s="40">
        <v>11.76</v>
      </c>
      <c r="K63" s="40">
        <v>16.24</v>
      </c>
      <c r="L63" s="46">
        <f t="shared" si="28"/>
        <v>53.599999999999994</v>
      </c>
      <c r="M63" s="40">
        <v>20</v>
      </c>
      <c r="N63" s="38">
        <v>14.11</v>
      </c>
      <c r="O63" s="38">
        <v>19.49</v>
      </c>
      <c r="P63" s="50">
        <f t="shared" si="26"/>
        <v>60.599999999999994</v>
      </c>
      <c r="Q63" s="40">
        <v>20</v>
      </c>
      <c r="R63" s="38">
        <v>17.05</v>
      </c>
      <c r="S63" s="38">
        <v>23.55</v>
      </c>
      <c r="T63" s="43">
        <f t="shared" si="27"/>
        <v>205.49999999999997</v>
      </c>
    </row>
    <row r="64" spans="1:20" s="13" customFormat="1" ht="262.5" customHeight="1">
      <c r="A64" s="10" t="s">
        <v>115</v>
      </c>
      <c r="B64" s="27" t="s">
        <v>101</v>
      </c>
      <c r="C64" s="12"/>
      <c r="D64" s="50">
        <f t="shared" si="24"/>
        <v>23.3</v>
      </c>
      <c r="E64" s="41"/>
      <c r="F64" s="41">
        <v>9.8</v>
      </c>
      <c r="G64" s="40">
        <v>13.5</v>
      </c>
      <c r="H64" s="43">
        <f t="shared" si="25"/>
        <v>28</v>
      </c>
      <c r="I64" s="40"/>
      <c r="J64" s="40">
        <v>11.76</v>
      </c>
      <c r="K64" s="40">
        <v>16.24</v>
      </c>
      <c r="L64" s="46">
        <f t="shared" si="28"/>
        <v>33.599999999999994</v>
      </c>
      <c r="M64" s="40"/>
      <c r="N64" s="38">
        <v>14.11</v>
      </c>
      <c r="O64" s="38">
        <v>19.49</v>
      </c>
      <c r="P64" s="50">
        <f t="shared" si="26"/>
        <v>40.6</v>
      </c>
      <c r="Q64" s="40"/>
      <c r="R64" s="38">
        <v>17.05</v>
      </c>
      <c r="S64" s="38">
        <v>23.55</v>
      </c>
      <c r="T64" s="43">
        <f t="shared" si="27"/>
        <v>125.5</v>
      </c>
    </row>
    <row r="65" spans="1:20" s="13" customFormat="1" ht="149.25" customHeight="1">
      <c r="A65" s="10" t="s">
        <v>116</v>
      </c>
      <c r="B65" s="11" t="s">
        <v>102</v>
      </c>
      <c r="C65" s="12"/>
      <c r="D65" s="50">
        <f t="shared" si="24"/>
        <v>63.3</v>
      </c>
      <c r="E65" s="41">
        <v>40</v>
      </c>
      <c r="F65" s="41">
        <v>9.8</v>
      </c>
      <c r="G65" s="40">
        <v>13.5</v>
      </c>
      <c r="H65" s="43">
        <f t="shared" si="25"/>
        <v>68</v>
      </c>
      <c r="I65" s="40">
        <v>40</v>
      </c>
      <c r="J65" s="40">
        <v>11.76</v>
      </c>
      <c r="K65" s="40">
        <v>16.24</v>
      </c>
      <c r="L65" s="46">
        <f t="shared" si="28"/>
        <v>73.6</v>
      </c>
      <c r="M65" s="40">
        <v>40</v>
      </c>
      <c r="N65" s="38">
        <v>14.11</v>
      </c>
      <c r="O65" s="38">
        <v>19.49</v>
      </c>
      <c r="P65" s="50">
        <f t="shared" si="26"/>
        <v>80.6</v>
      </c>
      <c r="Q65" s="40">
        <v>40</v>
      </c>
      <c r="R65" s="38">
        <v>17.05</v>
      </c>
      <c r="S65" s="38">
        <v>23.55</v>
      </c>
      <c r="T65" s="43">
        <f t="shared" si="27"/>
        <v>285.5</v>
      </c>
    </row>
    <row r="66" spans="1:20" s="13" customFormat="1" ht="172.5" customHeight="1">
      <c r="A66" s="10" t="s">
        <v>117</v>
      </c>
      <c r="B66" s="11" t="s">
        <v>103</v>
      </c>
      <c r="C66" s="12"/>
      <c r="D66" s="50">
        <f t="shared" si="24"/>
        <v>23.3</v>
      </c>
      <c r="E66" s="41"/>
      <c r="F66" s="41">
        <v>9.8</v>
      </c>
      <c r="G66" s="40">
        <v>13.5</v>
      </c>
      <c r="H66" s="43">
        <f t="shared" si="25"/>
        <v>28</v>
      </c>
      <c r="I66" s="40"/>
      <c r="J66" s="40">
        <v>11.76</v>
      </c>
      <c r="K66" s="40">
        <v>16.24</v>
      </c>
      <c r="L66" s="46">
        <f t="shared" si="28"/>
        <v>33.599999999999994</v>
      </c>
      <c r="M66" s="40"/>
      <c r="N66" s="38">
        <v>14.11</v>
      </c>
      <c r="O66" s="38">
        <v>19.49</v>
      </c>
      <c r="P66" s="50">
        <f t="shared" si="26"/>
        <v>40.6</v>
      </c>
      <c r="Q66" s="40"/>
      <c r="R66" s="38">
        <v>17.05</v>
      </c>
      <c r="S66" s="38">
        <v>23.55</v>
      </c>
      <c r="T66" s="43">
        <f t="shared" si="27"/>
        <v>125.5</v>
      </c>
    </row>
    <row r="67" spans="1:20" s="13" customFormat="1" ht="84" customHeight="1">
      <c r="A67" s="10" t="s">
        <v>118</v>
      </c>
      <c r="B67" s="11" t="s">
        <v>104</v>
      </c>
      <c r="C67" s="12"/>
      <c r="D67" s="50">
        <f t="shared" si="24"/>
        <v>23.3</v>
      </c>
      <c r="E67" s="41"/>
      <c r="F67" s="41">
        <v>9.8</v>
      </c>
      <c r="G67" s="40">
        <v>13.5</v>
      </c>
      <c r="H67" s="43">
        <f t="shared" si="25"/>
        <v>28</v>
      </c>
      <c r="I67" s="40"/>
      <c r="J67" s="40">
        <v>11.76</v>
      </c>
      <c r="K67" s="40">
        <v>16.24</v>
      </c>
      <c r="L67" s="46">
        <f t="shared" si="28"/>
        <v>33.599999999999994</v>
      </c>
      <c r="M67" s="40"/>
      <c r="N67" s="38">
        <v>14.11</v>
      </c>
      <c r="O67" s="38">
        <v>19.49</v>
      </c>
      <c r="P67" s="50">
        <f t="shared" si="26"/>
        <v>40.6</v>
      </c>
      <c r="Q67" s="40"/>
      <c r="R67" s="38">
        <v>17.05</v>
      </c>
      <c r="S67" s="38">
        <v>23.55</v>
      </c>
      <c r="T67" s="43">
        <f t="shared" si="27"/>
        <v>125.5</v>
      </c>
    </row>
    <row r="68" spans="1:20" s="13" customFormat="1" ht="136.5" customHeight="1">
      <c r="A68" s="10" t="s">
        <v>119</v>
      </c>
      <c r="B68" s="11" t="s">
        <v>105</v>
      </c>
      <c r="C68" s="12"/>
      <c r="D68" s="50">
        <f t="shared" si="24"/>
        <v>23.3</v>
      </c>
      <c r="E68" s="41"/>
      <c r="F68" s="41">
        <v>9.8</v>
      </c>
      <c r="G68" s="40">
        <v>13.5</v>
      </c>
      <c r="H68" s="43">
        <f t="shared" si="25"/>
        <v>28</v>
      </c>
      <c r="I68" s="40"/>
      <c r="J68" s="40">
        <v>11.76</v>
      </c>
      <c r="K68" s="40">
        <v>16.24</v>
      </c>
      <c r="L68" s="46">
        <f t="shared" si="28"/>
        <v>33.599999999999994</v>
      </c>
      <c r="M68" s="40"/>
      <c r="N68" s="38">
        <v>14.11</v>
      </c>
      <c r="O68" s="38">
        <v>19.49</v>
      </c>
      <c r="P68" s="50">
        <f t="shared" si="26"/>
        <v>40.6</v>
      </c>
      <c r="Q68" s="40"/>
      <c r="R68" s="38">
        <v>17.05</v>
      </c>
      <c r="S68" s="38">
        <v>23.55</v>
      </c>
      <c r="T68" s="43">
        <f t="shared" si="27"/>
        <v>125.5</v>
      </c>
    </row>
    <row r="69" spans="1:20" s="13" customFormat="1" ht="84" customHeight="1">
      <c r="A69" s="10" t="s">
        <v>120</v>
      </c>
      <c r="B69" s="11" t="s">
        <v>106</v>
      </c>
      <c r="C69" s="12"/>
      <c r="D69" s="50">
        <f t="shared" si="24"/>
        <v>23.3</v>
      </c>
      <c r="E69" s="41"/>
      <c r="F69" s="41">
        <v>9.8</v>
      </c>
      <c r="G69" s="40">
        <v>13.5</v>
      </c>
      <c r="H69" s="43">
        <f t="shared" si="25"/>
        <v>28</v>
      </c>
      <c r="I69" s="40"/>
      <c r="J69" s="40">
        <v>11.76</v>
      </c>
      <c r="K69" s="40">
        <v>16.24</v>
      </c>
      <c r="L69" s="46">
        <f t="shared" si="28"/>
        <v>33.599999999999994</v>
      </c>
      <c r="M69" s="40"/>
      <c r="N69" s="38">
        <v>14.11</v>
      </c>
      <c r="O69" s="38">
        <v>19.49</v>
      </c>
      <c r="P69" s="50">
        <f t="shared" si="26"/>
        <v>40.6</v>
      </c>
      <c r="Q69" s="40"/>
      <c r="R69" s="38">
        <v>17.05</v>
      </c>
      <c r="S69" s="38">
        <v>23.55</v>
      </c>
      <c r="T69" s="43">
        <f t="shared" si="27"/>
        <v>125.5</v>
      </c>
    </row>
    <row r="70" spans="1:20" s="13" customFormat="1" ht="36" customHeight="1">
      <c r="A70" s="10" t="s">
        <v>121</v>
      </c>
      <c r="B70" s="11" t="s">
        <v>107</v>
      </c>
      <c r="C70" s="12"/>
      <c r="D70" s="50">
        <f t="shared" si="24"/>
        <v>23.3</v>
      </c>
      <c r="E70" s="41"/>
      <c r="F70" s="41">
        <v>9.8</v>
      </c>
      <c r="G70" s="40">
        <v>13.5</v>
      </c>
      <c r="H70" s="43">
        <f t="shared" si="25"/>
        <v>28</v>
      </c>
      <c r="I70" s="40"/>
      <c r="J70" s="40">
        <v>11.76</v>
      </c>
      <c r="K70" s="40">
        <v>16.24</v>
      </c>
      <c r="L70" s="46">
        <f t="shared" si="28"/>
        <v>33.599999999999994</v>
      </c>
      <c r="M70" s="40"/>
      <c r="N70" s="38">
        <v>14.11</v>
      </c>
      <c r="O70" s="38">
        <v>19.49</v>
      </c>
      <c r="P70" s="50">
        <f t="shared" si="26"/>
        <v>40.6</v>
      </c>
      <c r="Q70" s="40"/>
      <c r="R70" s="38">
        <v>17.05</v>
      </c>
      <c r="S70" s="38">
        <v>23.55</v>
      </c>
      <c r="T70" s="43">
        <f t="shared" si="27"/>
        <v>125.5</v>
      </c>
    </row>
    <row r="71" spans="1:20" s="13" customFormat="1" ht="102.75" customHeight="1">
      <c r="A71" s="10" t="s">
        <v>122</v>
      </c>
      <c r="B71" s="11" t="s">
        <v>108</v>
      </c>
      <c r="C71" s="12"/>
      <c r="D71" s="50">
        <f t="shared" si="24"/>
        <v>23.3</v>
      </c>
      <c r="E71" s="41"/>
      <c r="F71" s="41">
        <v>9.8</v>
      </c>
      <c r="G71" s="40">
        <v>13.5</v>
      </c>
      <c r="H71" s="43">
        <f t="shared" si="25"/>
        <v>28</v>
      </c>
      <c r="I71" s="40"/>
      <c r="J71" s="40">
        <v>11.76</v>
      </c>
      <c r="K71" s="40">
        <v>16.24</v>
      </c>
      <c r="L71" s="46">
        <f t="shared" si="28"/>
        <v>33.599999999999994</v>
      </c>
      <c r="M71" s="40"/>
      <c r="N71" s="38">
        <v>14.11</v>
      </c>
      <c r="O71" s="38">
        <v>19.49</v>
      </c>
      <c r="P71" s="50">
        <f t="shared" si="26"/>
        <v>40.6</v>
      </c>
      <c r="Q71" s="40"/>
      <c r="R71" s="38">
        <v>17.05</v>
      </c>
      <c r="S71" s="38">
        <v>23.55</v>
      </c>
      <c r="T71" s="43">
        <f t="shared" si="27"/>
        <v>125.5</v>
      </c>
    </row>
    <row r="72" spans="1:20" s="13" customFormat="1" ht="177.75" customHeight="1">
      <c r="A72" s="10" t="s">
        <v>123</v>
      </c>
      <c r="B72" s="11" t="s">
        <v>109</v>
      </c>
      <c r="C72" s="12"/>
      <c r="D72" s="50">
        <f t="shared" si="24"/>
        <v>23.3</v>
      </c>
      <c r="E72" s="41"/>
      <c r="F72" s="41">
        <v>9.8</v>
      </c>
      <c r="G72" s="40">
        <v>13.5</v>
      </c>
      <c r="H72" s="43">
        <f t="shared" si="25"/>
        <v>28</v>
      </c>
      <c r="I72" s="40"/>
      <c r="J72" s="40">
        <v>11.76</v>
      </c>
      <c r="K72" s="40">
        <v>16.24</v>
      </c>
      <c r="L72" s="46">
        <f t="shared" si="28"/>
        <v>33.599999999999994</v>
      </c>
      <c r="M72" s="40"/>
      <c r="N72" s="38">
        <v>14.11</v>
      </c>
      <c r="O72" s="38">
        <v>19.49</v>
      </c>
      <c r="P72" s="50">
        <f t="shared" si="26"/>
        <v>40.6</v>
      </c>
      <c r="Q72" s="40"/>
      <c r="R72" s="38">
        <v>17.05</v>
      </c>
      <c r="S72" s="38">
        <v>23.55</v>
      </c>
      <c r="T72" s="43">
        <f t="shared" si="27"/>
        <v>125.5</v>
      </c>
    </row>
    <row r="73" spans="1:20" s="13" customFormat="1" ht="99.75" customHeight="1">
      <c r="A73" s="10" t="s">
        <v>124</v>
      </c>
      <c r="B73" s="11" t="s">
        <v>110</v>
      </c>
      <c r="C73" s="12"/>
      <c r="D73" s="50">
        <f t="shared" si="24"/>
        <v>23.3</v>
      </c>
      <c r="E73" s="41"/>
      <c r="F73" s="41">
        <v>9.8</v>
      </c>
      <c r="G73" s="40">
        <v>13.5</v>
      </c>
      <c r="H73" s="43">
        <f t="shared" si="25"/>
        <v>28</v>
      </c>
      <c r="I73" s="40"/>
      <c r="J73" s="40">
        <v>11.76</v>
      </c>
      <c r="K73" s="40">
        <v>16.24</v>
      </c>
      <c r="L73" s="46">
        <f t="shared" si="28"/>
        <v>33.599999999999994</v>
      </c>
      <c r="M73" s="40"/>
      <c r="N73" s="38">
        <v>14.11</v>
      </c>
      <c r="O73" s="38">
        <v>19.49</v>
      </c>
      <c r="P73" s="50">
        <f t="shared" si="26"/>
        <v>40.6</v>
      </c>
      <c r="Q73" s="40"/>
      <c r="R73" s="38">
        <v>17.05</v>
      </c>
      <c r="S73" s="38">
        <v>23.55</v>
      </c>
      <c r="T73" s="43">
        <f t="shared" si="27"/>
        <v>125.5</v>
      </c>
    </row>
    <row r="74" spans="1:20" s="13" customFormat="1" ht="27" customHeight="1">
      <c r="A74" s="10" t="s">
        <v>125</v>
      </c>
      <c r="B74" s="11" t="s">
        <v>43</v>
      </c>
      <c r="C74" s="12"/>
      <c r="D74" s="50">
        <f t="shared" si="24"/>
        <v>23.8</v>
      </c>
      <c r="E74" s="41"/>
      <c r="F74" s="41">
        <v>9.8</v>
      </c>
      <c r="G74" s="40">
        <v>14</v>
      </c>
      <c r="H74" s="43">
        <f t="shared" si="25"/>
        <v>28</v>
      </c>
      <c r="I74" s="40"/>
      <c r="J74" s="40">
        <v>11.76</v>
      </c>
      <c r="K74" s="40">
        <v>16.24</v>
      </c>
      <c r="L74" s="46">
        <f t="shared" si="28"/>
        <v>31.259999999999998</v>
      </c>
      <c r="M74" s="40"/>
      <c r="N74" s="38">
        <v>13.13</v>
      </c>
      <c r="O74" s="38">
        <v>18.13</v>
      </c>
      <c r="P74" s="50">
        <f t="shared" si="26"/>
        <v>40.6</v>
      </c>
      <c r="Q74" s="40"/>
      <c r="R74" s="38">
        <v>17.05</v>
      </c>
      <c r="S74" s="38">
        <v>23.55</v>
      </c>
      <c r="T74" s="43">
        <f t="shared" si="27"/>
        <v>123.66</v>
      </c>
    </row>
    <row r="75" spans="1:20" s="45" customFormat="1" ht="15" customHeight="1">
      <c r="A75" s="67" t="s">
        <v>12</v>
      </c>
      <c r="B75" s="67"/>
      <c r="C75" s="44"/>
      <c r="D75" s="46">
        <f aca="true" t="shared" si="29" ref="D75:T75">SUM(D60:D74)</f>
        <v>410.0000000000001</v>
      </c>
      <c r="E75" s="46">
        <f t="shared" si="29"/>
        <v>60</v>
      </c>
      <c r="F75" s="46">
        <f t="shared" si="29"/>
        <v>147</v>
      </c>
      <c r="G75" s="46">
        <f t="shared" si="29"/>
        <v>203</v>
      </c>
      <c r="H75" s="46">
        <f t="shared" si="29"/>
        <v>480</v>
      </c>
      <c r="I75" s="46">
        <f t="shared" si="29"/>
        <v>60</v>
      </c>
      <c r="J75" s="46">
        <f t="shared" si="29"/>
        <v>176.39999999999998</v>
      </c>
      <c r="K75" s="46">
        <f t="shared" si="29"/>
        <v>243.60000000000005</v>
      </c>
      <c r="L75" s="46">
        <f t="shared" si="29"/>
        <v>561.6600000000001</v>
      </c>
      <c r="M75" s="46">
        <f t="shared" si="29"/>
        <v>60</v>
      </c>
      <c r="N75" s="46">
        <f t="shared" si="29"/>
        <v>210.67000000000002</v>
      </c>
      <c r="O75" s="46">
        <f t="shared" si="29"/>
        <v>290.99</v>
      </c>
      <c r="P75" s="46">
        <f t="shared" si="29"/>
        <v>669.0000000000002</v>
      </c>
      <c r="Q75" s="46">
        <f t="shared" si="29"/>
        <v>60</v>
      </c>
      <c r="R75" s="46">
        <f t="shared" si="29"/>
        <v>255.75000000000009</v>
      </c>
      <c r="S75" s="46">
        <f t="shared" si="29"/>
        <v>353.2500000000001</v>
      </c>
      <c r="T75" s="46">
        <f t="shared" si="29"/>
        <v>2120.66</v>
      </c>
    </row>
    <row r="76" spans="1:20" s="9" customFormat="1" ht="20.25" customHeight="1">
      <c r="A76" s="65" t="s">
        <v>17</v>
      </c>
      <c r="B76" s="66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</row>
    <row r="77" spans="1:20" s="9" customFormat="1" ht="215.25" customHeight="1">
      <c r="A77" s="34" t="s">
        <v>134</v>
      </c>
      <c r="B77" s="28" t="s">
        <v>126</v>
      </c>
      <c r="C77" s="29"/>
      <c r="D77" s="43">
        <f>SUM(E77:G77)</f>
        <v>18</v>
      </c>
      <c r="E77" s="38"/>
      <c r="F77" s="38">
        <v>7.5</v>
      </c>
      <c r="G77" s="38">
        <v>10.5</v>
      </c>
      <c r="H77" s="43">
        <f aca="true" t="shared" si="30" ref="H77:H85">SUM(I77:K77)</f>
        <v>18.67</v>
      </c>
      <c r="I77" s="39"/>
      <c r="J77" s="39">
        <v>7.84</v>
      </c>
      <c r="K77" s="39">
        <v>10.83</v>
      </c>
      <c r="L77" s="46">
        <f aca="true" t="shared" si="31" ref="L77:L85">SUM(M77:O77)</f>
        <v>8.82</v>
      </c>
      <c r="M77" s="39"/>
      <c r="N77" s="38">
        <v>8.82</v>
      </c>
      <c r="O77" s="38">
        <f aca="true" t="shared" si="32" ref="O77:O84">SUM(M77/30*100)*40.6/100</f>
        <v>0</v>
      </c>
      <c r="P77" s="50">
        <f>SUM(Q77:S77)</f>
        <v>28</v>
      </c>
      <c r="Q77" s="39"/>
      <c r="R77" s="38">
        <v>11.76</v>
      </c>
      <c r="S77" s="38">
        <v>16.24</v>
      </c>
      <c r="T77" s="43">
        <f aca="true" t="shared" si="33" ref="T77:T85">SUM(D77+H77+L77+P77)</f>
        <v>73.49000000000001</v>
      </c>
    </row>
    <row r="78" spans="1:20" s="9" customFormat="1" ht="40.5" customHeight="1">
      <c r="A78" s="25" t="s">
        <v>135</v>
      </c>
      <c r="B78" s="31" t="s">
        <v>127</v>
      </c>
      <c r="C78" s="19"/>
      <c r="D78" s="43">
        <f aca="true" t="shared" si="34" ref="D78:D85">SUM(E78:G78)</f>
        <v>38</v>
      </c>
      <c r="E78" s="38">
        <v>20</v>
      </c>
      <c r="F78" s="38">
        <v>7.5</v>
      </c>
      <c r="G78" s="38">
        <v>10.5</v>
      </c>
      <c r="H78" s="43">
        <f t="shared" si="30"/>
        <v>38.67</v>
      </c>
      <c r="I78" s="39">
        <v>20</v>
      </c>
      <c r="J78" s="39">
        <v>7.84</v>
      </c>
      <c r="K78" s="39">
        <v>10.83</v>
      </c>
      <c r="L78" s="46">
        <f t="shared" si="31"/>
        <v>55.88666666666667</v>
      </c>
      <c r="M78" s="39">
        <v>20</v>
      </c>
      <c r="N78" s="38">
        <v>8.82</v>
      </c>
      <c r="O78" s="38">
        <f t="shared" si="32"/>
        <v>27.066666666666666</v>
      </c>
      <c r="P78" s="50">
        <f aca="true" t="shared" si="35" ref="P78:P85">SUM(Q78:S78)</f>
        <v>48</v>
      </c>
      <c r="Q78" s="39">
        <v>20</v>
      </c>
      <c r="R78" s="38">
        <v>11.76</v>
      </c>
      <c r="S78" s="38">
        <v>16.24</v>
      </c>
      <c r="T78" s="43">
        <f t="shared" si="33"/>
        <v>180.55666666666667</v>
      </c>
    </row>
    <row r="79" spans="1:20" s="9" customFormat="1" ht="87" customHeight="1">
      <c r="A79" s="34" t="s">
        <v>136</v>
      </c>
      <c r="B79" s="28" t="s">
        <v>128</v>
      </c>
      <c r="C79" s="29"/>
      <c r="D79" s="43">
        <f t="shared" si="34"/>
        <v>38</v>
      </c>
      <c r="E79" s="38">
        <v>20</v>
      </c>
      <c r="F79" s="38">
        <v>7.5</v>
      </c>
      <c r="G79" s="38">
        <v>10.5</v>
      </c>
      <c r="H79" s="43">
        <f t="shared" si="30"/>
        <v>38.67</v>
      </c>
      <c r="I79" s="39">
        <v>20</v>
      </c>
      <c r="J79" s="39">
        <v>7.84</v>
      </c>
      <c r="K79" s="39">
        <v>10.83</v>
      </c>
      <c r="L79" s="46">
        <f t="shared" si="31"/>
        <v>55.88666666666667</v>
      </c>
      <c r="M79" s="39">
        <v>20</v>
      </c>
      <c r="N79" s="38">
        <v>8.82</v>
      </c>
      <c r="O79" s="38">
        <f t="shared" si="32"/>
        <v>27.066666666666666</v>
      </c>
      <c r="P79" s="50">
        <f t="shared" si="35"/>
        <v>48</v>
      </c>
      <c r="Q79" s="39">
        <v>20</v>
      </c>
      <c r="R79" s="38">
        <v>11.76</v>
      </c>
      <c r="S79" s="38">
        <v>16.24</v>
      </c>
      <c r="T79" s="43">
        <f t="shared" si="33"/>
        <v>180.55666666666667</v>
      </c>
    </row>
    <row r="80" spans="1:20" s="9" customFormat="1" ht="68.25" customHeight="1">
      <c r="A80" s="34" t="s">
        <v>137</v>
      </c>
      <c r="B80" s="28" t="s">
        <v>129</v>
      </c>
      <c r="C80" s="29"/>
      <c r="D80" s="43">
        <f t="shared" si="34"/>
        <v>18</v>
      </c>
      <c r="E80" s="38"/>
      <c r="F80" s="38">
        <v>7.5</v>
      </c>
      <c r="G80" s="38">
        <v>10.5</v>
      </c>
      <c r="H80" s="43">
        <f t="shared" si="30"/>
        <v>18.67</v>
      </c>
      <c r="I80" s="39"/>
      <c r="J80" s="39">
        <v>7.84</v>
      </c>
      <c r="K80" s="39">
        <v>10.83</v>
      </c>
      <c r="L80" s="46">
        <f t="shared" si="31"/>
        <v>8.82</v>
      </c>
      <c r="M80" s="39"/>
      <c r="N80" s="38">
        <v>8.82</v>
      </c>
      <c r="O80" s="38">
        <f t="shared" si="32"/>
        <v>0</v>
      </c>
      <c r="P80" s="50">
        <f t="shared" si="35"/>
        <v>28</v>
      </c>
      <c r="Q80" s="39"/>
      <c r="R80" s="38">
        <v>11.76</v>
      </c>
      <c r="S80" s="38">
        <v>16.24</v>
      </c>
      <c r="T80" s="43">
        <f t="shared" si="33"/>
        <v>73.49000000000001</v>
      </c>
    </row>
    <row r="81" spans="1:20" s="9" customFormat="1" ht="51.75" customHeight="1">
      <c r="A81" s="34" t="s">
        <v>138</v>
      </c>
      <c r="B81" s="28" t="s">
        <v>130</v>
      </c>
      <c r="C81" s="29"/>
      <c r="D81" s="43">
        <f t="shared" si="34"/>
        <v>18</v>
      </c>
      <c r="E81" s="38"/>
      <c r="F81" s="38">
        <v>7.5</v>
      </c>
      <c r="G81" s="38">
        <v>10.5</v>
      </c>
      <c r="H81" s="43">
        <f t="shared" si="30"/>
        <v>18.67</v>
      </c>
      <c r="I81" s="39"/>
      <c r="J81" s="39">
        <v>7.84</v>
      </c>
      <c r="K81" s="39">
        <v>10.83</v>
      </c>
      <c r="L81" s="46">
        <f t="shared" si="31"/>
        <v>8.82</v>
      </c>
      <c r="M81" s="39"/>
      <c r="N81" s="38">
        <v>8.82</v>
      </c>
      <c r="O81" s="38">
        <f t="shared" si="32"/>
        <v>0</v>
      </c>
      <c r="P81" s="50">
        <f t="shared" si="35"/>
        <v>28</v>
      </c>
      <c r="Q81" s="39"/>
      <c r="R81" s="38">
        <v>11.76</v>
      </c>
      <c r="S81" s="38">
        <v>16.24</v>
      </c>
      <c r="T81" s="43">
        <f t="shared" si="33"/>
        <v>73.49000000000001</v>
      </c>
    </row>
    <row r="82" spans="1:20" s="9" customFormat="1" ht="69" customHeight="1">
      <c r="A82" s="25" t="s">
        <v>139</v>
      </c>
      <c r="B82" s="33" t="s">
        <v>131</v>
      </c>
      <c r="C82" s="19"/>
      <c r="D82" s="43">
        <f t="shared" si="34"/>
        <v>18</v>
      </c>
      <c r="E82" s="38"/>
      <c r="F82" s="38">
        <v>7.5</v>
      </c>
      <c r="G82" s="38">
        <v>10.5</v>
      </c>
      <c r="H82" s="43">
        <f t="shared" si="30"/>
        <v>18.67</v>
      </c>
      <c r="I82" s="39"/>
      <c r="J82" s="39">
        <v>7.84</v>
      </c>
      <c r="K82" s="39">
        <v>10.83</v>
      </c>
      <c r="L82" s="46">
        <f t="shared" si="31"/>
        <v>8.82</v>
      </c>
      <c r="M82" s="39"/>
      <c r="N82" s="38">
        <v>8.82</v>
      </c>
      <c r="O82" s="38">
        <f t="shared" si="32"/>
        <v>0</v>
      </c>
      <c r="P82" s="50">
        <f t="shared" si="35"/>
        <v>28</v>
      </c>
      <c r="Q82" s="39"/>
      <c r="R82" s="38">
        <v>11.76</v>
      </c>
      <c r="S82" s="38">
        <v>16.24</v>
      </c>
      <c r="T82" s="43">
        <f t="shared" si="33"/>
        <v>73.49000000000001</v>
      </c>
    </row>
    <row r="83" spans="1:20" s="16" customFormat="1" ht="99.75" customHeight="1">
      <c r="A83" s="17" t="s">
        <v>140</v>
      </c>
      <c r="B83" s="11" t="s">
        <v>132</v>
      </c>
      <c r="C83" s="15"/>
      <c r="D83" s="43">
        <f t="shared" si="34"/>
        <v>18</v>
      </c>
      <c r="E83" s="38"/>
      <c r="F83" s="38">
        <v>7.5</v>
      </c>
      <c r="G83" s="38">
        <v>10.5</v>
      </c>
      <c r="H83" s="43">
        <f t="shared" si="30"/>
        <v>18.67</v>
      </c>
      <c r="I83" s="41"/>
      <c r="J83" s="41">
        <v>7.84</v>
      </c>
      <c r="K83" s="41">
        <v>10.83</v>
      </c>
      <c r="L83" s="46">
        <f t="shared" si="31"/>
        <v>8.82</v>
      </c>
      <c r="M83" s="41"/>
      <c r="N83" s="38">
        <v>8.82</v>
      </c>
      <c r="O83" s="38">
        <f t="shared" si="32"/>
        <v>0</v>
      </c>
      <c r="P83" s="50">
        <f t="shared" si="35"/>
        <v>28</v>
      </c>
      <c r="Q83" s="41"/>
      <c r="R83" s="38">
        <v>11.76</v>
      </c>
      <c r="S83" s="38">
        <v>16.24</v>
      </c>
      <c r="T83" s="43">
        <f t="shared" si="33"/>
        <v>73.49000000000001</v>
      </c>
    </row>
    <row r="84" spans="1:20" s="16" customFormat="1" ht="67.5" customHeight="1">
      <c r="A84" s="17" t="s">
        <v>141</v>
      </c>
      <c r="B84" s="11" t="s">
        <v>133</v>
      </c>
      <c r="C84" s="15"/>
      <c r="D84" s="43">
        <f t="shared" si="34"/>
        <v>27.33</v>
      </c>
      <c r="E84" s="38"/>
      <c r="F84" s="38">
        <v>9.5</v>
      </c>
      <c r="G84" s="38">
        <v>17.83</v>
      </c>
      <c r="H84" s="43">
        <f t="shared" si="30"/>
        <v>18.67</v>
      </c>
      <c r="I84" s="41"/>
      <c r="J84" s="41">
        <v>7.84</v>
      </c>
      <c r="K84" s="41">
        <v>10.83</v>
      </c>
      <c r="L84" s="46">
        <f t="shared" si="31"/>
        <v>8.82</v>
      </c>
      <c r="M84" s="41"/>
      <c r="N84" s="38">
        <v>8.82</v>
      </c>
      <c r="O84" s="38">
        <f t="shared" si="32"/>
        <v>0</v>
      </c>
      <c r="P84" s="50">
        <f t="shared" si="35"/>
        <v>28</v>
      </c>
      <c r="Q84" s="41"/>
      <c r="R84" s="38">
        <v>11.76</v>
      </c>
      <c r="S84" s="38">
        <v>16.24</v>
      </c>
      <c r="T84" s="43">
        <f t="shared" si="33"/>
        <v>82.82</v>
      </c>
    </row>
    <row r="85" spans="1:20" s="16" customFormat="1" ht="19.5" customHeight="1">
      <c r="A85" s="17" t="s">
        <v>142</v>
      </c>
      <c r="B85" s="11" t="s">
        <v>43</v>
      </c>
      <c r="C85" s="15"/>
      <c r="D85" s="43">
        <f t="shared" si="34"/>
        <v>10</v>
      </c>
      <c r="E85" s="38"/>
      <c r="F85" s="38">
        <v>3.5</v>
      </c>
      <c r="G85" s="38">
        <v>6.5</v>
      </c>
      <c r="H85" s="43">
        <f t="shared" si="30"/>
        <v>18.64</v>
      </c>
      <c r="I85" s="41"/>
      <c r="J85" s="41">
        <v>7.84</v>
      </c>
      <c r="K85" s="41">
        <v>10.8</v>
      </c>
      <c r="L85" s="46">
        <f t="shared" si="31"/>
        <v>21</v>
      </c>
      <c r="M85" s="41"/>
      <c r="N85" s="38">
        <v>8.82</v>
      </c>
      <c r="O85" s="38">
        <v>12.18</v>
      </c>
      <c r="P85" s="50">
        <f t="shared" si="35"/>
        <v>28</v>
      </c>
      <c r="Q85" s="41"/>
      <c r="R85" s="38">
        <v>11.76</v>
      </c>
      <c r="S85" s="38">
        <v>16.24</v>
      </c>
      <c r="T85" s="43">
        <f t="shared" si="33"/>
        <v>77.64</v>
      </c>
    </row>
    <row r="86" spans="1:20" s="45" customFormat="1" ht="15" customHeight="1">
      <c r="A86" s="67" t="s">
        <v>12</v>
      </c>
      <c r="B86" s="67"/>
      <c r="C86" s="44"/>
      <c r="D86" s="43">
        <f aca="true" t="shared" si="36" ref="D86:T86">SUM(D77:D85)</f>
        <v>203.32999999999998</v>
      </c>
      <c r="E86" s="43">
        <f t="shared" si="36"/>
        <v>40</v>
      </c>
      <c r="F86" s="43">
        <f t="shared" si="36"/>
        <v>65.5</v>
      </c>
      <c r="G86" s="43">
        <f t="shared" si="36"/>
        <v>97.83</v>
      </c>
      <c r="H86" s="43">
        <f t="shared" si="36"/>
        <v>208.00000000000006</v>
      </c>
      <c r="I86" s="46">
        <f t="shared" si="36"/>
        <v>40</v>
      </c>
      <c r="J86" s="46">
        <f t="shared" si="36"/>
        <v>70.56000000000002</v>
      </c>
      <c r="K86" s="46">
        <f t="shared" si="36"/>
        <v>97.44</v>
      </c>
      <c r="L86" s="46">
        <f t="shared" si="36"/>
        <v>185.69333333333333</v>
      </c>
      <c r="M86" s="46">
        <f t="shared" si="36"/>
        <v>40</v>
      </c>
      <c r="N86" s="46">
        <f t="shared" si="36"/>
        <v>79.38</v>
      </c>
      <c r="O86" s="46">
        <f t="shared" si="36"/>
        <v>66.31333333333333</v>
      </c>
      <c r="P86" s="46">
        <f t="shared" si="36"/>
        <v>292</v>
      </c>
      <c r="Q86" s="46">
        <f t="shared" si="36"/>
        <v>40</v>
      </c>
      <c r="R86" s="46">
        <f t="shared" si="36"/>
        <v>105.84000000000002</v>
      </c>
      <c r="S86" s="46">
        <f t="shared" si="36"/>
        <v>146.16</v>
      </c>
      <c r="T86" s="46">
        <f t="shared" si="36"/>
        <v>889.0233333333334</v>
      </c>
    </row>
    <row r="87" spans="1:20" s="9" customFormat="1" ht="20.25" customHeight="1">
      <c r="A87" s="65" t="s">
        <v>18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</row>
    <row r="88" spans="1:20" s="13" customFormat="1" ht="88.5" customHeight="1">
      <c r="A88" s="10" t="s">
        <v>152</v>
      </c>
      <c r="B88" s="35" t="s">
        <v>143</v>
      </c>
      <c r="C88" s="12"/>
      <c r="D88" s="43">
        <f aca="true" t="shared" si="37" ref="D88:D97">SUM(E88:G88)</f>
        <v>18.689999999999998</v>
      </c>
      <c r="E88" s="42"/>
      <c r="F88" s="42">
        <v>7.85</v>
      </c>
      <c r="G88" s="42">
        <v>10.84</v>
      </c>
      <c r="H88" s="43">
        <f aca="true" t="shared" si="38" ref="H88:H97">SUM(I88:K88)</f>
        <v>21</v>
      </c>
      <c r="I88" s="38"/>
      <c r="J88" s="42">
        <v>8.82</v>
      </c>
      <c r="K88" s="42">
        <v>12.18</v>
      </c>
      <c r="L88" s="46">
        <f aca="true" t="shared" si="39" ref="L88:L97">SUM(M88:O88)</f>
        <v>23.33</v>
      </c>
      <c r="M88" s="42"/>
      <c r="N88" s="38">
        <v>9.8</v>
      </c>
      <c r="O88" s="38">
        <v>13.53</v>
      </c>
      <c r="P88" s="43">
        <f>SUM(Q88:S88)</f>
        <v>28</v>
      </c>
      <c r="Q88" s="38"/>
      <c r="R88" s="38">
        <v>11.76</v>
      </c>
      <c r="S88" s="38">
        <v>16.24</v>
      </c>
      <c r="T88" s="43">
        <f aca="true" t="shared" si="40" ref="T88:T97">SUM(D88+H88+L88+P88)</f>
        <v>91.02</v>
      </c>
    </row>
    <row r="89" spans="1:20" s="13" customFormat="1" ht="120" customHeight="1">
      <c r="A89" s="10" t="s">
        <v>153</v>
      </c>
      <c r="B89" s="14" t="s">
        <v>144</v>
      </c>
      <c r="C89" s="12"/>
      <c r="D89" s="43">
        <f t="shared" si="37"/>
        <v>18.689999999999998</v>
      </c>
      <c r="E89" s="42"/>
      <c r="F89" s="42">
        <v>7.85</v>
      </c>
      <c r="G89" s="38">
        <v>10.84</v>
      </c>
      <c r="H89" s="43">
        <f t="shared" si="38"/>
        <v>21</v>
      </c>
      <c r="I89" s="38"/>
      <c r="J89" s="38">
        <v>8.82</v>
      </c>
      <c r="K89" s="38">
        <v>12.18</v>
      </c>
      <c r="L89" s="46">
        <f t="shared" si="39"/>
        <v>23.33</v>
      </c>
      <c r="M89" s="38"/>
      <c r="N89" s="38">
        <v>9.8</v>
      </c>
      <c r="O89" s="38">
        <v>13.53</v>
      </c>
      <c r="P89" s="43">
        <f aca="true" t="shared" si="41" ref="P89:P97">SUM(Q89:S89)</f>
        <v>28</v>
      </c>
      <c r="Q89" s="38"/>
      <c r="R89" s="38">
        <v>11.76</v>
      </c>
      <c r="S89" s="38">
        <v>16.24</v>
      </c>
      <c r="T89" s="43">
        <f t="shared" si="40"/>
        <v>91.02</v>
      </c>
    </row>
    <row r="90" spans="1:20" s="13" customFormat="1" ht="116.25" customHeight="1">
      <c r="A90" s="10" t="s">
        <v>154</v>
      </c>
      <c r="B90" s="14" t="s">
        <v>145</v>
      </c>
      <c r="C90" s="12"/>
      <c r="D90" s="43">
        <f t="shared" si="37"/>
        <v>18.689999999999998</v>
      </c>
      <c r="E90" s="42"/>
      <c r="F90" s="42">
        <v>7.85</v>
      </c>
      <c r="G90" s="38">
        <v>10.84</v>
      </c>
      <c r="H90" s="43">
        <f t="shared" si="38"/>
        <v>21</v>
      </c>
      <c r="I90" s="38"/>
      <c r="J90" s="38">
        <v>8.82</v>
      </c>
      <c r="K90" s="38">
        <v>12.18</v>
      </c>
      <c r="L90" s="46">
        <f t="shared" si="39"/>
        <v>23.33</v>
      </c>
      <c r="M90" s="38"/>
      <c r="N90" s="38">
        <v>9.8</v>
      </c>
      <c r="O90" s="38">
        <v>13.53</v>
      </c>
      <c r="P90" s="43">
        <f t="shared" si="41"/>
        <v>28</v>
      </c>
      <c r="Q90" s="38"/>
      <c r="R90" s="38">
        <v>11.76</v>
      </c>
      <c r="S90" s="38">
        <v>16.24</v>
      </c>
      <c r="T90" s="43">
        <f t="shared" si="40"/>
        <v>91.02</v>
      </c>
    </row>
    <row r="91" spans="1:20" s="13" customFormat="1" ht="52.5" customHeight="1">
      <c r="A91" s="10" t="s">
        <v>155</v>
      </c>
      <c r="B91" s="14" t="s">
        <v>146</v>
      </c>
      <c r="C91" s="12"/>
      <c r="D91" s="43">
        <f t="shared" si="37"/>
        <v>18.689999999999998</v>
      </c>
      <c r="E91" s="42"/>
      <c r="F91" s="42">
        <v>7.85</v>
      </c>
      <c r="G91" s="38">
        <v>10.84</v>
      </c>
      <c r="H91" s="43">
        <f t="shared" si="38"/>
        <v>21</v>
      </c>
      <c r="I91" s="38"/>
      <c r="J91" s="38">
        <v>8.82</v>
      </c>
      <c r="K91" s="38">
        <v>12.18</v>
      </c>
      <c r="L91" s="46">
        <f t="shared" si="39"/>
        <v>23.33</v>
      </c>
      <c r="M91" s="38"/>
      <c r="N91" s="38">
        <v>9.8</v>
      </c>
      <c r="O91" s="38">
        <v>13.53</v>
      </c>
      <c r="P91" s="43">
        <f t="shared" si="41"/>
        <v>28</v>
      </c>
      <c r="Q91" s="38"/>
      <c r="R91" s="38">
        <v>11.76</v>
      </c>
      <c r="S91" s="38">
        <v>16.24</v>
      </c>
      <c r="T91" s="43">
        <f t="shared" si="40"/>
        <v>91.02</v>
      </c>
    </row>
    <row r="92" spans="1:20" s="13" customFormat="1" ht="69" customHeight="1">
      <c r="A92" s="10" t="s">
        <v>156</v>
      </c>
      <c r="B92" s="14" t="s">
        <v>147</v>
      </c>
      <c r="C92" s="12"/>
      <c r="D92" s="43">
        <f t="shared" si="37"/>
        <v>18.689999999999998</v>
      </c>
      <c r="E92" s="42"/>
      <c r="F92" s="42">
        <v>7.85</v>
      </c>
      <c r="G92" s="38">
        <v>10.84</v>
      </c>
      <c r="H92" s="43">
        <f t="shared" si="38"/>
        <v>21</v>
      </c>
      <c r="I92" s="38"/>
      <c r="J92" s="38">
        <v>8.82</v>
      </c>
      <c r="K92" s="38">
        <v>12.18</v>
      </c>
      <c r="L92" s="46">
        <f t="shared" si="39"/>
        <v>23.33</v>
      </c>
      <c r="M92" s="38"/>
      <c r="N92" s="38">
        <v>9.8</v>
      </c>
      <c r="O92" s="38">
        <v>13.53</v>
      </c>
      <c r="P92" s="43">
        <f t="shared" si="41"/>
        <v>28</v>
      </c>
      <c r="Q92" s="38"/>
      <c r="R92" s="38">
        <v>11.76</v>
      </c>
      <c r="S92" s="38">
        <v>16.24</v>
      </c>
      <c r="T92" s="43">
        <f t="shared" si="40"/>
        <v>91.02</v>
      </c>
    </row>
    <row r="93" spans="1:20" s="13" customFormat="1" ht="53.25" customHeight="1">
      <c r="A93" s="10" t="s">
        <v>157</v>
      </c>
      <c r="B93" s="14" t="s">
        <v>148</v>
      </c>
      <c r="C93" s="12"/>
      <c r="D93" s="43">
        <f t="shared" si="37"/>
        <v>18.689999999999998</v>
      </c>
      <c r="E93" s="42"/>
      <c r="F93" s="42">
        <v>7.85</v>
      </c>
      <c r="G93" s="38">
        <v>10.84</v>
      </c>
      <c r="H93" s="43">
        <f t="shared" si="38"/>
        <v>21</v>
      </c>
      <c r="I93" s="38"/>
      <c r="J93" s="38">
        <v>8.82</v>
      </c>
      <c r="K93" s="38">
        <v>12.18</v>
      </c>
      <c r="L93" s="46">
        <f t="shared" si="39"/>
        <v>23.33</v>
      </c>
      <c r="M93" s="38"/>
      <c r="N93" s="38">
        <v>9.8</v>
      </c>
      <c r="O93" s="38">
        <v>13.53</v>
      </c>
      <c r="P93" s="43">
        <f t="shared" si="41"/>
        <v>28</v>
      </c>
      <c r="Q93" s="38"/>
      <c r="R93" s="38">
        <v>11.76</v>
      </c>
      <c r="S93" s="38">
        <v>16.24</v>
      </c>
      <c r="T93" s="43">
        <f t="shared" si="40"/>
        <v>91.02</v>
      </c>
    </row>
    <row r="94" spans="1:20" s="13" customFormat="1" ht="132" customHeight="1">
      <c r="A94" s="10" t="s">
        <v>158</v>
      </c>
      <c r="B94" s="14" t="s">
        <v>149</v>
      </c>
      <c r="C94" s="12"/>
      <c r="D94" s="43">
        <f t="shared" si="37"/>
        <v>18.689999999999998</v>
      </c>
      <c r="E94" s="42"/>
      <c r="F94" s="42">
        <v>7.85</v>
      </c>
      <c r="G94" s="38">
        <v>10.84</v>
      </c>
      <c r="H94" s="43">
        <f t="shared" si="38"/>
        <v>21</v>
      </c>
      <c r="I94" s="38"/>
      <c r="J94" s="38">
        <v>8.82</v>
      </c>
      <c r="K94" s="38">
        <v>12.18</v>
      </c>
      <c r="L94" s="46">
        <f t="shared" si="39"/>
        <v>23.33</v>
      </c>
      <c r="M94" s="38"/>
      <c r="N94" s="38">
        <v>9.8</v>
      </c>
      <c r="O94" s="38">
        <v>13.53</v>
      </c>
      <c r="P94" s="43">
        <f t="shared" si="41"/>
        <v>28</v>
      </c>
      <c r="Q94" s="38"/>
      <c r="R94" s="38">
        <v>11.76</v>
      </c>
      <c r="S94" s="38">
        <v>16.24</v>
      </c>
      <c r="T94" s="43">
        <f t="shared" si="40"/>
        <v>91.02</v>
      </c>
    </row>
    <row r="95" spans="1:20" s="13" customFormat="1" ht="89.25" customHeight="1">
      <c r="A95" s="10" t="s">
        <v>159</v>
      </c>
      <c r="B95" s="14" t="s">
        <v>150</v>
      </c>
      <c r="C95" s="12"/>
      <c r="D95" s="43">
        <f t="shared" si="37"/>
        <v>18.689999999999998</v>
      </c>
      <c r="E95" s="42"/>
      <c r="F95" s="42">
        <v>7.85</v>
      </c>
      <c r="G95" s="38">
        <v>10.84</v>
      </c>
      <c r="H95" s="43">
        <f t="shared" si="38"/>
        <v>21</v>
      </c>
      <c r="I95" s="38"/>
      <c r="J95" s="38">
        <v>8.82</v>
      </c>
      <c r="K95" s="38">
        <v>12.18</v>
      </c>
      <c r="L95" s="46">
        <f t="shared" si="39"/>
        <v>23.33</v>
      </c>
      <c r="M95" s="38"/>
      <c r="N95" s="38">
        <v>9.8</v>
      </c>
      <c r="O95" s="38">
        <v>13.53</v>
      </c>
      <c r="P95" s="43">
        <f t="shared" si="41"/>
        <v>28</v>
      </c>
      <c r="Q95" s="38"/>
      <c r="R95" s="38">
        <v>11.76</v>
      </c>
      <c r="S95" s="38">
        <v>16.24</v>
      </c>
      <c r="T95" s="43">
        <f t="shared" si="40"/>
        <v>91.02</v>
      </c>
    </row>
    <row r="96" spans="1:20" s="13" customFormat="1" ht="34.5" customHeight="1">
      <c r="A96" s="10" t="s">
        <v>160</v>
      </c>
      <c r="B96" s="14" t="s">
        <v>151</v>
      </c>
      <c r="C96" s="12"/>
      <c r="D96" s="43">
        <f t="shared" si="37"/>
        <v>18.689999999999998</v>
      </c>
      <c r="E96" s="42"/>
      <c r="F96" s="42">
        <v>7.85</v>
      </c>
      <c r="G96" s="38">
        <v>10.84</v>
      </c>
      <c r="H96" s="43">
        <f t="shared" si="38"/>
        <v>21</v>
      </c>
      <c r="I96" s="38"/>
      <c r="J96" s="38">
        <v>8.82</v>
      </c>
      <c r="K96" s="38">
        <v>12.18</v>
      </c>
      <c r="L96" s="46">
        <f t="shared" si="39"/>
        <v>23.33</v>
      </c>
      <c r="M96" s="38"/>
      <c r="N96" s="38">
        <v>9.8</v>
      </c>
      <c r="O96" s="38">
        <v>13.53</v>
      </c>
      <c r="P96" s="43">
        <f t="shared" si="41"/>
        <v>28</v>
      </c>
      <c r="Q96" s="38"/>
      <c r="R96" s="38">
        <v>11.76</v>
      </c>
      <c r="S96" s="38">
        <v>16.24</v>
      </c>
      <c r="T96" s="43">
        <f t="shared" si="40"/>
        <v>91.02</v>
      </c>
    </row>
    <row r="97" spans="1:20" s="13" customFormat="1" ht="22.5" customHeight="1">
      <c r="A97" s="10" t="s">
        <v>161</v>
      </c>
      <c r="B97" s="14" t="s">
        <v>43</v>
      </c>
      <c r="C97" s="12"/>
      <c r="D97" s="43">
        <f t="shared" si="37"/>
        <v>18.79</v>
      </c>
      <c r="E97" s="42"/>
      <c r="F97" s="42">
        <v>7.85</v>
      </c>
      <c r="G97" s="38">
        <v>10.94</v>
      </c>
      <c r="H97" s="43">
        <f t="shared" si="38"/>
        <v>21</v>
      </c>
      <c r="I97" s="38"/>
      <c r="J97" s="38">
        <v>8.82</v>
      </c>
      <c r="K97" s="38">
        <v>12.18</v>
      </c>
      <c r="L97" s="46">
        <f t="shared" si="39"/>
        <v>23</v>
      </c>
      <c r="M97" s="38"/>
      <c r="N97" s="38">
        <v>9.8</v>
      </c>
      <c r="O97" s="38">
        <v>13.2</v>
      </c>
      <c r="P97" s="43">
        <f t="shared" si="41"/>
        <v>28</v>
      </c>
      <c r="Q97" s="38"/>
      <c r="R97" s="38">
        <v>11.76</v>
      </c>
      <c r="S97" s="38">
        <v>16.24</v>
      </c>
      <c r="T97" s="43">
        <f t="shared" si="40"/>
        <v>90.78999999999999</v>
      </c>
    </row>
    <row r="98" spans="1:20" s="54" customFormat="1" ht="15" customHeight="1">
      <c r="A98" s="77" t="s">
        <v>12</v>
      </c>
      <c r="B98" s="77"/>
      <c r="C98" s="53"/>
      <c r="D98" s="51">
        <f aca="true" t="shared" si="42" ref="D98:T98">SUM(D88:D97)</f>
        <v>186.99999999999997</v>
      </c>
      <c r="E98" s="51">
        <f t="shared" si="42"/>
        <v>0</v>
      </c>
      <c r="F98" s="51">
        <f t="shared" si="42"/>
        <v>78.5</v>
      </c>
      <c r="G98" s="51">
        <f t="shared" si="42"/>
        <v>108.50000000000001</v>
      </c>
      <c r="H98" s="51">
        <f t="shared" si="42"/>
        <v>210</v>
      </c>
      <c r="I98" s="51">
        <f t="shared" si="42"/>
        <v>0</v>
      </c>
      <c r="J98" s="51">
        <f t="shared" si="42"/>
        <v>88.19999999999999</v>
      </c>
      <c r="K98" s="51">
        <f t="shared" si="42"/>
        <v>121.80000000000001</v>
      </c>
      <c r="L98" s="51">
        <f t="shared" si="42"/>
        <v>232.96999999999997</v>
      </c>
      <c r="M98" s="51">
        <f t="shared" si="42"/>
        <v>0</v>
      </c>
      <c r="N98" s="51">
        <f t="shared" si="42"/>
        <v>97.99999999999999</v>
      </c>
      <c r="O98" s="51">
        <f t="shared" si="42"/>
        <v>134.97</v>
      </c>
      <c r="P98" s="51">
        <f t="shared" si="42"/>
        <v>280</v>
      </c>
      <c r="Q98" s="51">
        <f t="shared" si="42"/>
        <v>0</v>
      </c>
      <c r="R98" s="51">
        <f t="shared" si="42"/>
        <v>117.60000000000002</v>
      </c>
      <c r="S98" s="51">
        <f t="shared" si="42"/>
        <v>162.4</v>
      </c>
      <c r="T98" s="51">
        <f t="shared" si="42"/>
        <v>909.9699999999999</v>
      </c>
    </row>
    <row r="99" spans="1:20" s="54" customFormat="1" ht="15" customHeight="1">
      <c r="A99" s="60" t="s">
        <v>163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2"/>
    </row>
    <row r="100" spans="1:20" s="54" customFormat="1" ht="15" customHeight="1">
      <c r="A100" s="25" t="s">
        <v>164</v>
      </c>
      <c r="B100" s="11" t="s">
        <v>165</v>
      </c>
      <c r="C100" s="53"/>
      <c r="D100" s="43">
        <f>SUM(E100:G100)</f>
        <v>400</v>
      </c>
      <c r="E100" s="42">
        <v>400</v>
      </c>
      <c r="F100" s="51"/>
      <c r="G100" s="51"/>
      <c r="H100" s="43">
        <f>SUM(I100:K100)</f>
        <v>500</v>
      </c>
      <c r="I100" s="42">
        <v>500</v>
      </c>
      <c r="J100" s="51"/>
      <c r="K100" s="51"/>
      <c r="L100" s="46">
        <f>SUM(M100:O100)</f>
        <v>600</v>
      </c>
      <c r="M100" s="42">
        <v>600</v>
      </c>
      <c r="N100" s="51"/>
      <c r="O100" s="51"/>
      <c r="P100" s="43">
        <f>SUM(Q100:S100)</f>
        <v>900</v>
      </c>
      <c r="Q100" s="42">
        <v>900</v>
      </c>
      <c r="R100" s="51"/>
      <c r="S100" s="51"/>
      <c r="T100" s="51"/>
    </row>
    <row r="101" spans="1:20" s="54" customFormat="1" ht="15" customHeight="1">
      <c r="A101" s="53"/>
      <c r="B101" s="53" t="s">
        <v>12</v>
      </c>
      <c r="C101" s="53"/>
      <c r="D101" s="51">
        <f>SUM(D100)</f>
        <v>400</v>
      </c>
      <c r="E101" s="51">
        <f>SUM(E100)</f>
        <v>400</v>
      </c>
      <c r="F101" s="51"/>
      <c r="G101" s="51"/>
      <c r="H101" s="51">
        <f>SUM(H100)</f>
        <v>500</v>
      </c>
      <c r="I101" s="51">
        <f>SUM(I100)</f>
        <v>500</v>
      </c>
      <c r="J101" s="51"/>
      <c r="K101" s="51"/>
      <c r="L101" s="51">
        <f>SUM(L100)</f>
        <v>600</v>
      </c>
      <c r="M101" s="51">
        <f>SUM(M100)</f>
        <v>600</v>
      </c>
      <c r="N101" s="51"/>
      <c r="O101" s="51"/>
      <c r="P101" s="51">
        <f>SUM(P100)</f>
        <v>900</v>
      </c>
      <c r="Q101" s="51">
        <f>SUM(Q100)</f>
        <v>900</v>
      </c>
      <c r="R101" s="51"/>
      <c r="S101" s="51"/>
      <c r="T101" s="51"/>
    </row>
    <row r="102" spans="1:20" s="57" customFormat="1" ht="15" customHeight="1">
      <c r="A102" s="78" t="s">
        <v>19</v>
      </c>
      <c r="B102" s="78"/>
      <c r="C102" s="56"/>
      <c r="D102" s="55">
        <f>D25+D38+D47+D58+D75+D86+D98+D101</f>
        <v>1667.0000000000002</v>
      </c>
      <c r="E102" s="55">
        <f aca="true" t="shared" si="43" ref="E102:T102">E25+E38+E47+E58+E75+E86+E98+E101</f>
        <v>500</v>
      </c>
      <c r="F102" s="55">
        <f t="shared" si="43"/>
        <v>483.9</v>
      </c>
      <c r="G102" s="55">
        <f t="shared" si="43"/>
        <v>683.1</v>
      </c>
      <c r="H102" s="55">
        <f t="shared" si="43"/>
        <v>2000</v>
      </c>
      <c r="I102" s="55">
        <f t="shared" si="43"/>
        <v>600</v>
      </c>
      <c r="J102" s="55">
        <f t="shared" si="43"/>
        <v>588</v>
      </c>
      <c r="K102" s="55">
        <f t="shared" si="43"/>
        <v>812</v>
      </c>
      <c r="L102" s="55">
        <f t="shared" si="43"/>
        <v>2289.6133333333337</v>
      </c>
      <c r="M102" s="55">
        <f t="shared" si="43"/>
        <v>700</v>
      </c>
      <c r="N102" s="55">
        <f t="shared" si="43"/>
        <v>685.97</v>
      </c>
      <c r="O102" s="55">
        <f t="shared" si="43"/>
        <v>903.6433333333334</v>
      </c>
      <c r="P102" s="55">
        <f t="shared" si="43"/>
        <v>3332.9800000000005</v>
      </c>
      <c r="Q102" s="55">
        <f t="shared" si="43"/>
        <v>1000</v>
      </c>
      <c r="R102" s="55">
        <f t="shared" si="43"/>
        <v>979.9700000000001</v>
      </c>
      <c r="S102" s="55">
        <f t="shared" si="43"/>
        <v>1353.0100000000004</v>
      </c>
      <c r="T102" s="55">
        <f t="shared" si="43"/>
        <v>6889.593333333334</v>
      </c>
    </row>
    <row r="103" spans="5:6" ht="15.75">
      <c r="E103" s="18"/>
      <c r="F103" s="18"/>
    </row>
    <row r="104" spans="5:6" ht="15.75">
      <c r="E104" s="18"/>
      <c r="F104" s="18"/>
    </row>
    <row r="105" spans="5:6" ht="15.75">
      <c r="E105" s="18"/>
      <c r="F105" s="18"/>
    </row>
    <row r="106" spans="5:6" ht="15.75">
      <c r="E106" s="18"/>
      <c r="F106" s="18"/>
    </row>
    <row r="107" spans="5:6" ht="15.75">
      <c r="E107" s="18"/>
      <c r="F107" s="18"/>
    </row>
    <row r="108" spans="5:6" ht="15.75">
      <c r="E108" s="18"/>
      <c r="F108" s="18"/>
    </row>
    <row r="109" spans="5:6" ht="15.75">
      <c r="E109" s="18"/>
      <c r="F109" s="18"/>
    </row>
  </sheetData>
  <sheetProtection/>
  <mergeCells count="40">
    <mergeCell ref="A102:B102"/>
    <mergeCell ref="A48:T48"/>
    <mergeCell ref="A58:B58"/>
    <mergeCell ref="A59:T59"/>
    <mergeCell ref="A75:B75"/>
    <mergeCell ref="A76:T76"/>
    <mergeCell ref="A86:B86"/>
    <mergeCell ref="A15:T15"/>
    <mergeCell ref="A25:B25"/>
    <mergeCell ref="A26:T26"/>
    <mergeCell ref="A38:B38"/>
    <mergeCell ref="A87:T87"/>
    <mergeCell ref="A98:B98"/>
    <mergeCell ref="T11:T13"/>
    <mergeCell ref="D12:D13"/>
    <mergeCell ref="E12:G12"/>
    <mergeCell ref="H12:H13"/>
    <mergeCell ref="J12:K12"/>
    <mergeCell ref="L12:L13"/>
    <mergeCell ref="M12:O12"/>
    <mergeCell ref="M1:T1"/>
    <mergeCell ref="A7:T7"/>
    <mergeCell ref="A8:T8"/>
    <mergeCell ref="A10:B13"/>
    <mergeCell ref="C10:C13"/>
    <mergeCell ref="D10:G10"/>
    <mergeCell ref="H10:K10"/>
    <mergeCell ref="L10:O10"/>
    <mergeCell ref="D11:G11"/>
    <mergeCell ref="H11:K11"/>
    <mergeCell ref="R4:T4"/>
    <mergeCell ref="R5:T5"/>
    <mergeCell ref="A99:T99"/>
    <mergeCell ref="P10:S10"/>
    <mergeCell ref="P11:S11"/>
    <mergeCell ref="P12:P13"/>
    <mergeCell ref="Q12:S12"/>
    <mergeCell ref="A39:T39"/>
    <mergeCell ref="A47:B47"/>
    <mergeCell ref="L11:O11"/>
  </mergeCells>
  <printOptions/>
  <pageMargins left="0.3937007874015748" right="0.35433070866141736" top="0.4330708661417323" bottom="0.31496062992125984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Nefedov</cp:lastModifiedBy>
  <cp:lastPrinted>2011-10-25T10:09:42Z</cp:lastPrinted>
  <dcterms:created xsi:type="dcterms:W3CDTF">2010-06-03T14:03:24Z</dcterms:created>
  <dcterms:modified xsi:type="dcterms:W3CDTF">2012-11-09T08:40:07Z</dcterms:modified>
  <cp:category/>
  <cp:version/>
  <cp:contentType/>
  <cp:contentStatus/>
</cp:coreProperties>
</file>